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1.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4.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0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raleighncgov.sharepoint.com/sites/HN-CD/Shared Documents/_Housing Programs/Rental Program/Small Scale Rental/Small-Scale Rental NOFA/2025 NOFA/"/>
    </mc:Choice>
  </mc:AlternateContent>
  <xr:revisionPtr revIDLastSave="2" documentId="8_{7D514BD7-47E0-4AFE-BBB8-FAAB2DD72D5A}" xr6:coauthVersionLast="47" xr6:coauthVersionMax="47" xr10:uidLastSave="{B7B24DC6-43FC-4D24-BA6F-8FF984A6CF86}"/>
  <workbookProtection lockStructure="1"/>
  <bookViews>
    <workbookView xWindow="-28920" yWindow="-1875" windowWidth="29040" windowHeight="15720" tabRatio="622" activeTab="1" xr2:uid="{00000000-000D-0000-FFFF-FFFF00000000}"/>
  </bookViews>
  <sheets>
    <sheet name="General" sheetId="1" r:id="rId1"/>
    <sheet name="Income and Expense" sheetId="3" r:id="rId2"/>
    <sheet name="Sources and Uses" sheetId="2" r:id="rId3"/>
    <sheet name="Pro Forma" sheetId="5" r:id="rId4"/>
    <sheet name="Certifications" sheetId="4" r:id="rId5"/>
  </sheets>
  <definedNames>
    <definedName name="_xlnm.Print_Area" localSheetId="4">Certifications!$A$1:$J$43</definedName>
    <definedName name="_xlnm.Print_Area" localSheetId="0">General!$A$1:$K$106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3" l="1"/>
  <c r="I19" i="2"/>
  <c r="I13" i="2"/>
  <c r="I12" i="2"/>
  <c r="I11" i="2"/>
  <c r="I4" i="2"/>
  <c r="D19" i="2" l="1"/>
  <c r="H45" i="2"/>
  <c r="I33" i="1" l="1"/>
  <c r="J33" i="1"/>
  <c r="B40" i="1"/>
  <c r="I42" i="1"/>
  <c r="B45" i="1"/>
  <c r="H5" i="3"/>
  <c r="I5" i="3" s="1"/>
  <c r="H6" i="3"/>
  <c r="I6" i="3" s="1"/>
  <c r="J6" i="3" s="1"/>
  <c r="H7" i="3"/>
  <c r="I7" i="3" s="1"/>
  <c r="J7" i="3" s="1"/>
  <c r="H8" i="3"/>
  <c r="I8" i="3" s="1"/>
  <c r="J8" i="3" s="1"/>
  <c r="H9" i="3"/>
  <c r="I9" i="3" s="1"/>
  <c r="J9" i="3" s="1"/>
  <c r="H10" i="3"/>
  <c r="I10" i="3" s="1"/>
  <c r="J10" i="3" s="1"/>
  <c r="J14" i="3"/>
  <c r="J15" i="3"/>
  <c r="J16" i="3"/>
  <c r="J17" i="3"/>
  <c r="I18" i="3"/>
  <c r="J18" i="3" s="1"/>
  <c r="C10" i="5" s="1"/>
  <c r="D10" i="5" s="1"/>
  <c r="E10" i="5" s="1"/>
  <c r="F10" i="5" s="1"/>
  <c r="G10" i="5" s="1"/>
  <c r="H10" i="5" s="1"/>
  <c r="I10" i="5" s="1"/>
  <c r="J10" i="5" s="1"/>
  <c r="K10" i="5" s="1"/>
  <c r="L10" i="5" s="1"/>
  <c r="C40" i="5" s="1"/>
  <c r="D40" i="5" s="1"/>
  <c r="E40" i="5" s="1"/>
  <c r="F40" i="5" s="1"/>
  <c r="G40" i="5" s="1"/>
  <c r="H40" i="5" s="1"/>
  <c r="I40" i="5" s="1"/>
  <c r="J40" i="5" s="1"/>
  <c r="K40" i="5" s="1"/>
  <c r="L40" i="5" s="1"/>
  <c r="C70" i="5" s="1"/>
  <c r="D70" i="5" s="1"/>
  <c r="E70" i="5" s="1"/>
  <c r="F70" i="5" s="1"/>
  <c r="G70" i="5" s="1"/>
  <c r="H70" i="5" s="1"/>
  <c r="I70" i="5" s="1"/>
  <c r="J70" i="5" s="1"/>
  <c r="K70" i="5" s="1"/>
  <c r="L70" i="5" s="1"/>
  <c r="E34" i="3"/>
  <c r="E44" i="3"/>
  <c r="C18" i="5"/>
  <c r="D18" i="5" s="1"/>
  <c r="E18" i="5" s="1"/>
  <c r="F18" i="5" s="1"/>
  <c r="G18" i="5" s="1"/>
  <c r="H18" i="5" s="1"/>
  <c r="I18" i="5" s="1"/>
  <c r="J18" i="5" s="1"/>
  <c r="K18" i="5" s="1"/>
  <c r="L18" i="5" s="1"/>
  <c r="C48" i="5" s="1"/>
  <c r="D48" i="5" s="1"/>
  <c r="E48" i="5" s="1"/>
  <c r="F48" i="5" s="1"/>
  <c r="G48" i="5" s="1"/>
  <c r="H48" i="5" s="1"/>
  <c r="I48" i="5" s="1"/>
  <c r="J48" i="5" s="1"/>
  <c r="K48" i="5" s="1"/>
  <c r="L48" i="5" s="1"/>
  <c r="C78" i="5" s="1"/>
  <c r="D78" i="5" s="1"/>
  <c r="E78" i="5" s="1"/>
  <c r="F78" i="5" s="1"/>
  <c r="G78" i="5" s="1"/>
  <c r="H78" i="5" s="1"/>
  <c r="I78" i="5" s="1"/>
  <c r="J78" i="5" s="1"/>
  <c r="K78" i="5" s="1"/>
  <c r="L78" i="5" s="1"/>
  <c r="C19" i="5"/>
  <c r="D19" i="5" s="1"/>
  <c r="E19" i="5" s="1"/>
  <c r="F19" i="5" s="1"/>
  <c r="G19" i="5" s="1"/>
  <c r="H19" i="5" s="1"/>
  <c r="I19" i="5" s="1"/>
  <c r="J19" i="5" s="1"/>
  <c r="K19" i="5" s="1"/>
  <c r="L19" i="5" s="1"/>
  <c r="C49" i="5" s="1"/>
  <c r="D49" i="5" s="1"/>
  <c r="E49" i="5" s="1"/>
  <c r="F49" i="5" s="1"/>
  <c r="G49" i="5" s="1"/>
  <c r="H49" i="5" s="1"/>
  <c r="I49" i="5" s="1"/>
  <c r="J49" i="5" s="1"/>
  <c r="K49" i="5" s="1"/>
  <c r="L49" i="5" s="1"/>
  <c r="C79" i="5" s="1"/>
  <c r="D79" i="5" s="1"/>
  <c r="E79" i="5" s="1"/>
  <c r="F79" i="5" s="1"/>
  <c r="G79" i="5" s="1"/>
  <c r="H79" i="5" s="1"/>
  <c r="I79" i="5" s="1"/>
  <c r="J79" i="5" s="1"/>
  <c r="K79" i="5" s="1"/>
  <c r="L79" i="5" s="1"/>
  <c r="B30" i="5"/>
  <c r="B60" i="5"/>
  <c r="B90" i="5"/>
  <c r="D5" i="2"/>
  <c r="D6" i="2"/>
  <c r="H8" i="2"/>
  <c r="I8" i="2" s="1"/>
  <c r="D14" i="2"/>
  <c r="D15" i="2"/>
  <c r="D16" i="2"/>
  <c r="D17" i="2"/>
  <c r="D18" i="2"/>
  <c r="H20" i="2"/>
  <c r="I20" i="2" s="1"/>
  <c r="I29" i="2"/>
  <c r="H37" i="2"/>
  <c r="I37" i="2" s="1"/>
  <c r="I43" i="2"/>
  <c r="E45" i="2"/>
  <c r="J66" i="2"/>
  <c r="C23" i="5" s="1"/>
  <c r="D23" i="5" s="1"/>
  <c r="E23" i="5" s="1"/>
  <c r="F23" i="5" s="1"/>
  <c r="G23" i="5" s="1"/>
  <c r="H23" i="5" s="1"/>
  <c r="I23" i="5" s="1"/>
  <c r="J23" i="5" s="1"/>
  <c r="K23" i="5" s="1"/>
  <c r="L23" i="5" s="1"/>
  <c r="C53" i="5" s="1"/>
  <c r="D53" i="5" s="1"/>
  <c r="E53" i="5" s="1"/>
  <c r="F53" i="5" s="1"/>
  <c r="G53" i="5" s="1"/>
  <c r="H53" i="5" s="1"/>
  <c r="I53" i="5" s="1"/>
  <c r="J53" i="5" s="1"/>
  <c r="K53" i="5" s="1"/>
  <c r="L53" i="5" s="1"/>
  <c r="C83" i="5" s="1"/>
  <c r="D83" i="5" s="1"/>
  <c r="E83" i="5" s="1"/>
  <c r="F83" i="5" s="1"/>
  <c r="G83" i="5" s="1"/>
  <c r="H83" i="5" s="1"/>
  <c r="I83" i="5" s="1"/>
  <c r="J83" i="5" s="1"/>
  <c r="K83" i="5" s="1"/>
  <c r="L83" i="5" s="1"/>
  <c r="J67" i="2"/>
  <c r="C24" i="5" s="1"/>
  <c r="D24" i="5" s="1"/>
  <c r="E24" i="5" s="1"/>
  <c r="F24" i="5" s="1"/>
  <c r="G24" i="5" s="1"/>
  <c r="H24" i="5" s="1"/>
  <c r="I24" i="5" s="1"/>
  <c r="J24" i="5" s="1"/>
  <c r="K24" i="5" s="1"/>
  <c r="L24" i="5" s="1"/>
  <c r="C54" i="5" s="1"/>
  <c r="D54" i="5" s="1"/>
  <c r="E54" i="5" s="1"/>
  <c r="F54" i="5" s="1"/>
  <c r="G54" i="5" s="1"/>
  <c r="H54" i="5" s="1"/>
  <c r="I54" i="5" s="1"/>
  <c r="J54" i="5" s="1"/>
  <c r="K54" i="5" s="1"/>
  <c r="L54" i="5" s="1"/>
  <c r="C84" i="5" s="1"/>
  <c r="D84" i="5" s="1"/>
  <c r="E84" i="5" s="1"/>
  <c r="F84" i="5" s="1"/>
  <c r="G84" i="5" s="1"/>
  <c r="H84" i="5" s="1"/>
  <c r="I84" i="5" s="1"/>
  <c r="J84" i="5" s="1"/>
  <c r="K84" i="5" s="1"/>
  <c r="L84" i="5" s="1"/>
  <c r="J68" i="2"/>
  <c r="C25" i="5" s="1"/>
  <c r="D25" i="5" s="1"/>
  <c r="E25" i="5" s="1"/>
  <c r="F25" i="5" s="1"/>
  <c r="G25" i="5" s="1"/>
  <c r="H25" i="5" s="1"/>
  <c r="I25" i="5" s="1"/>
  <c r="J25" i="5" s="1"/>
  <c r="K25" i="5" s="1"/>
  <c r="L25" i="5" s="1"/>
  <c r="C55" i="5" s="1"/>
  <c r="D55" i="5" s="1"/>
  <c r="E55" i="5" s="1"/>
  <c r="F55" i="5" s="1"/>
  <c r="G55" i="5" s="1"/>
  <c r="H55" i="5" s="1"/>
  <c r="I55" i="5" s="1"/>
  <c r="J55" i="5" s="1"/>
  <c r="K55" i="5" s="1"/>
  <c r="L55" i="5" s="1"/>
  <c r="C85" i="5" s="1"/>
  <c r="D85" i="5" s="1"/>
  <c r="E85" i="5" s="1"/>
  <c r="F85" i="5" s="1"/>
  <c r="G85" i="5" s="1"/>
  <c r="H85" i="5" s="1"/>
  <c r="I85" i="5" s="1"/>
  <c r="J85" i="5" s="1"/>
  <c r="K85" i="5" s="1"/>
  <c r="L85" i="5" s="1"/>
  <c r="J69" i="2"/>
  <c r="C26" i="5" s="1"/>
  <c r="D26" i="5" s="1"/>
  <c r="E26" i="5" s="1"/>
  <c r="F26" i="5" s="1"/>
  <c r="G26" i="5" s="1"/>
  <c r="H26" i="5" s="1"/>
  <c r="I26" i="5" s="1"/>
  <c r="J26" i="5" s="1"/>
  <c r="K26" i="5" s="1"/>
  <c r="L26" i="5" s="1"/>
  <c r="C56" i="5" s="1"/>
  <c r="D56" i="5" s="1"/>
  <c r="E56" i="5" s="1"/>
  <c r="F56" i="5" s="1"/>
  <c r="G56" i="5" s="1"/>
  <c r="H56" i="5" s="1"/>
  <c r="I56" i="5" s="1"/>
  <c r="J56" i="5" s="1"/>
  <c r="K56" i="5" s="1"/>
  <c r="L56" i="5" s="1"/>
  <c r="C86" i="5" s="1"/>
  <c r="D86" i="5" s="1"/>
  <c r="E86" i="5" s="1"/>
  <c r="F86" i="5" s="1"/>
  <c r="G86" i="5" s="1"/>
  <c r="H86" i="5" s="1"/>
  <c r="I86" i="5" s="1"/>
  <c r="J86" i="5" s="1"/>
  <c r="K86" i="5" s="1"/>
  <c r="L86" i="5" s="1"/>
  <c r="J70" i="2"/>
  <c r="J71" i="2"/>
  <c r="C28" i="5" s="1"/>
  <c r="D28" i="5" s="1"/>
  <c r="E28" i="5" s="1"/>
  <c r="F28" i="5" s="1"/>
  <c r="G28" i="5" s="1"/>
  <c r="H28" i="5" s="1"/>
  <c r="I28" i="5" s="1"/>
  <c r="J28" i="5" s="1"/>
  <c r="K28" i="5" s="1"/>
  <c r="L28" i="5" s="1"/>
  <c r="C58" i="5" s="1"/>
  <c r="D58" i="5" s="1"/>
  <c r="E58" i="5" s="1"/>
  <c r="F58" i="5" s="1"/>
  <c r="G58" i="5" s="1"/>
  <c r="H58" i="5" s="1"/>
  <c r="I58" i="5" s="1"/>
  <c r="J58" i="5" s="1"/>
  <c r="K58" i="5" s="1"/>
  <c r="L58" i="5" s="1"/>
  <c r="C88" i="5" s="1"/>
  <c r="D88" i="5" s="1"/>
  <c r="E88" i="5" s="1"/>
  <c r="F88" i="5" s="1"/>
  <c r="G88" i="5" s="1"/>
  <c r="H88" i="5" s="1"/>
  <c r="I88" i="5" s="1"/>
  <c r="J88" i="5" s="1"/>
  <c r="K88" i="5" s="1"/>
  <c r="L88" i="5" s="1"/>
  <c r="J72" i="2"/>
  <c r="C29" i="5" s="1"/>
  <c r="D29" i="5" s="1"/>
  <c r="E29" i="5" s="1"/>
  <c r="F29" i="5" s="1"/>
  <c r="G29" i="5" s="1"/>
  <c r="H29" i="5" s="1"/>
  <c r="I29" i="5" s="1"/>
  <c r="J29" i="5" s="1"/>
  <c r="K29" i="5" s="1"/>
  <c r="L29" i="5" s="1"/>
  <c r="C59" i="5" s="1"/>
  <c r="D59" i="5" s="1"/>
  <c r="E59" i="5" s="1"/>
  <c r="F59" i="5" s="1"/>
  <c r="G59" i="5" s="1"/>
  <c r="H59" i="5" s="1"/>
  <c r="I59" i="5" s="1"/>
  <c r="J59" i="5" s="1"/>
  <c r="K59" i="5" s="1"/>
  <c r="L59" i="5" s="1"/>
  <c r="C89" i="5" s="1"/>
  <c r="D89" i="5" s="1"/>
  <c r="E89" i="5" s="1"/>
  <c r="F89" i="5" s="1"/>
  <c r="G89" i="5" s="1"/>
  <c r="H89" i="5" s="1"/>
  <c r="I89" i="5" s="1"/>
  <c r="J89" i="5" s="1"/>
  <c r="K89" i="5" s="1"/>
  <c r="L89" i="5" s="1"/>
  <c r="J73" i="2"/>
  <c r="C30" i="5" s="1"/>
  <c r="D30" i="5" s="1"/>
  <c r="E30" i="5" s="1"/>
  <c r="F30" i="5" s="1"/>
  <c r="G30" i="5" s="1"/>
  <c r="H30" i="5" s="1"/>
  <c r="I30" i="5" s="1"/>
  <c r="J30" i="5" s="1"/>
  <c r="K30" i="5" s="1"/>
  <c r="L30" i="5" s="1"/>
  <c r="C60" i="5" s="1"/>
  <c r="D60" i="5" s="1"/>
  <c r="E60" i="5" s="1"/>
  <c r="F60" i="5" s="1"/>
  <c r="G60" i="5" s="1"/>
  <c r="H60" i="5" s="1"/>
  <c r="I60" i="5" s="1"/>
  <c r="J60" i="5" s="1"/>
  <c r="K60" i="5" s="1"/>
  <c r="L60" i="5" s="1"/>
  <c r="C90" i="5" s="1"/>
  <c r="D90" i="5" s="1"/>
  <c r="E90" i="5" s="1"/>
  <c r="F90" i="5" s="1"/>
  <c r="G90" i="5" s="1"/>
  <c r="H90" i="5" s="1"/>
  <c r="I90" i="5" s="1"/>
  <c r="J90" i="5" s="1"/>
  <c r="K90" i="5" s="1"/>
  <c r="L90" i="5" s="1"/>
  <c r="J74" i="2"/>
  <c r="C31" i="5" s="1"/>
  <c r="D31" i="5" s="1"/>
  <c r="E31" i="5" s="1"/>
  <c r="F31" i="5" s="1"/>
  <c r="G31" i="5" s="1"/>
  <c r="H31" i="5" s="1"/>
  <c r="I31" i="5" s="1"/>
  <c r="J31" i="5" s="1"/>
  <c r="K31" i="5" s="1"/>
  <c r="L31" i="5" s="1"/>
  <c r="C61" i="5" s="1"/>
  <c r="D61" i="5" s="1"/>
  <c r="E61" i="5" s="1"/>
  <c r="F61" i="5" s="1"/>
  <c r="G61" i="5" s="1"/>
  <c r="H61" i="5" s="1"/>
  <c r="I61" i="5" s="1"/>
  <c r="J61" i="5" s="1"/>
  <c r="K61" i="5" s="1"/>
  <c r="L61" i="5" s="1"/>
  <c r="C91" i="5" s="1"/>
  <c r="D91" i="5" s="1"/>
  <c r="E91" i="5" s="1"/>
  <c r="F91" i="5" s="1"/>
  <c r="G91" i="5" s="1"/>
  <c r="H91" i="5" s="1"/>
  <c r="I91" i="5" s="1"/>
  <c r="J91" i="5" s="1"/>
  <c r="K91" i="5" s="1"/>
  <c r="L91" i="5" s="1"/>
  <c r="F75" i="2"/>
  <c r="F83" i="2"/>
  <c r="K95" i="5" s="1"/>
  <c r="J65" i="5" l="1"/>
  <c r="C35" i="5"/>
  <c r="H95" i="5"/>
  <c r="H35" i="5"/>
  <c r="G95" i="5"/>
  <c r="G65" i="5"/>
  <c r="K35" i="5"/>
  <c r="C16" i="5"/>
  <c r="D16" i="5" s="1"/>
  <c r="E16" i="5" s="1"/>
  <c r="F16" i="5" s="1"/>
  <c r="G16" i="5" s="1"/>
  <c r="H16" i="5" s="1"/>
  <c r="I16" i="5" s="1"/>
  <c r="J16" i="5" s="1"/>
  <c r="K16" i="5" s="1"/>
  <c r="L16" i="5" s="1"/>
  <c r="C46" i="5" s="1"/>
  <c r="D46" i="5" s="1"/>
  <c r="E46" i="5" s="1"/>
  <c r="F46" i="5" s="1"/>
  <c r="G46" i="5" s="1"/>
  <c r="H46" i="5" s="1"/>
  <c r="I46" i="5" s="1"/>
  <c r="J46" i="5" s="1"/>
  <c r="K46" i="5" s="1"/>
  <c r="L46" i="5" s="1"/>
  <c r="C76" i="5" s="1"/>
  <c r="D76" i="5" s="1"/>
  <c r="E76" i="5" s="1"/>
  <c r="F76" i="5" s="1"/>
  <c r="G76" i="5" s="1"/>
  <c r="H76" i="5" s="1"/>
  <c r="I76" i="5" s="1"/>
  <c r="J76" i="5" s="1"/>
  <c r="K76" i="5" s="1"/>
  <c r="L76" i="5" s="1"/>
  <c r="D95" i="5"/>
  <c r="L95" i="5"/>
  <c r="L35" i="5"/>
  <c r="D35" i="5"/>
  <c r="F65" i="5"/>
  <c r="G35" i="5"/>
  <c r="C95" i="5"/>
  <c r="C27" i="5"/>
  <c r="D27" i="5" s="1"/>
  <c r="E27" i="5" s="1"/>
  <c r="F27" i="5" s="1"/>
  <c r="G27" i="5" s="1"/>
  <c r="H27" i="5" s="1"/>
  <c r="I27" i="5" s="1"/>
  <c r="J27" i="5" s="1"/>
  <c r="K27" i="5" s="1"/>
  <c r="L27" i="5" s="1"/>
  <c r="C57" i="5" s="1"/>
  <c r="D57" i="5" s="1"/>
  <c r="E57" i="5" s="1"/>
  <c r="F57" i="5" s="1"/>
  <c r="G57" i="5" s="1"/>
  <c r="H57" i="5" s="1"/>
  <c r="I57" i="5" s="1"/>
  <c r="J57" i="5" s="1"/>
  <c r="K57" i="5" s="1"/>
  <c r="L57" i="5" s="1"/>
  <c r="C87" i="5" s="1"/>
  <c r="D87" i="5" s="1"/>
  <c r="E87" i="5" s="1"/>
  <c r="F87" i="5" s="1"/>
  <c r="G87" i="5" s="1"/>
  <c r="H87" i="5" s="1"/>
  <c r="I87" i="5" s="1"/>
  <c r="J87" i="5" s="1"/>
  <c r="K87" i="5" s="1"/>
  <c r="L87" i="5" s="1"/>
  <c r="J75" i="2"/>
  <c r="J5" i="3"/>
  <c r="J11" i="3" s="1"/>
  <c r="I11" i="3"/>
  <c r="I20" i="3" s="1"/>
  <c r="E65" i="5"/>
  <c r="I95" i="5"/>
  <c r="E95" i="5"/>
  <c r="I65" i="5"/>
  <c r="E35" i="5"/>
  <c r="I35" i="5"/>
  <c r="D65" i="5"/>
  <c r="H65" i="5"/>
  <c r="L65" i="5"/>
  <c r="F35" i="5"/>
  <c r="J35" i="5"/>
  <c r="J95" i="5"/>
  <c r="F95" i="5"/>
  <c r="K65" i="5"/>
  <c r="C65" i="5"/>
  <c r="C9" i="5" l="1"/>
  <c r="J20" i="3"/>
  <c r="I45" i="2"/>
  <c r="H47" i="2"/>
  <c r="E47" i="2" l="1"/>
  <c r="I47" i="2"/>
  <c r="D40" i="2"/>
  <c r="C11" i="5"/>
  <c r="D9" i="5"/>
  <c r="C12" i="5" l="1"/>
  <c r="C13" i="5" s="1"/>
  <c r="E9" i="5"/>
  <c r="D11" i="5"/>
  <c r="E47" i="3" l="1"/>
  <c r="C17" i="5" s="1"/>
  <c r="F9" i="5"/>
  <c r="E11" i="5"/>
  <c r="D12" i="5"/>
  <c r="D13" i="5" s="1"/>
  <c r="D17" i="5" l="1"/>
  <c r="D20" i="5" s="1"/>
  <c r="G9" i="5"/>
  <c r="F11" i="5"/>
  <c r="C20" i="5"/>
  <c r="G51" i="3"/>
  <c r="E12" i="5"/>
  <c r="E13" i="5" s="1"/>
  <c r="D34" i="5" l="1"/>
  <c r="D36" i="5"/>
  <c r="E17" i="5"/>
  <c r="E20" i="5" s="1"/>
  <c r="C34" i="5"/>
  <c r="C36" i="5"/>
  <c r="F12" i="5"/>
  <c r="F13" i="5" s="1"/>
  <c r="H9" i="5"/>
  <c r="G11" i="5"/>
  <c r="F17" i="5" l="1"/>
  <c r="F20" i="5" s="1"/>
  <c r="E34" i="5"/>
  <c r="E36" i="5"/>
  <c r="H11" i="5"/>
  <c r="I9" i="5"/>
  <c r="G12" i="5"/>
  <c r="G13" i="5" s="1"/>
  <c r="F34" i="5" l="1"/>
  <c r="F36" i="5"/>
  <c r="G17" i="5"/>
  <c r="G20" i="5" s="1"/>
  <c r="J9" i="5"/>
  <c r="I11" i="5"/>
  <c r="H12" i="5"/>
  <c r="H13" i="5" s="1"/>
  <c r="H17" i="5" l="1"/>
  <c r="H20" i="5" s="1"/>
  <c r="G34" i="5"/>
  <c r="G36" i="5"/>
  <c r="J11" i="5"/>
  <c r="K9" i="5"/>
  <c r="I12" i="5"/>
  <c r="I13" i="5" s="1"/>
  <c r="L9" i="5" l="1"/>
  <c r="K11" i="5"/>
  <c r="H34" i="5"/>
  <c r="H36" i="5"/>
  <c r="I17" i="5"/>
  <c r="I20" i="5" s="1"/>
  <c r="J12" i="5"/>
  <c r="J13" i="5" s="1"/>
  <c r="J17" i="5" l="1"/>
  <c r="J20" i="5" s="1"/>
  <c r="I34" i="5"/>
  <c r="I36" i="5"/>
  <c r="K12" i="5"/>
  <c r="K13" i="5" s="1"/>
  <c r="L11" i="5"/>
  <c r="C39" i="5"/>
  <c r="C41" i="5" l="1"/>
  <c r="D39" i="5"/>
  <c r="K17" i="5"/>
  <c r="K20" i="5" s="1"/>
  <c r="J34" i="5"/>
  <c r="J36" i="5"/>
  <c r="L12" i="5"/>
  <c r="L13" i="5" s="1"/>
  <c r="K34" i="5" l="1"/>
  <c r="K36" i="5"/>
  <c r="L17" i="5"/>
  <c r="L20" i="5" s="1"/>
  <c r="E39" i="5"/>
  <c r="D41" i="5"/>
  <c r="C42" i="5"/>
  <c r="C43" i="5" s="1"/>
  <c r="L34" i="5" l="1"/>
  <c r="L36" i="5"/>
  <c r="C47" i="5"/>
  <c r="C50" i="5" s="1"/>
  <c r="E41" i="5"/>
  <c r="F39" i="5"/>
  <c r="D42" i="5"/>
  <c r="D43" i="5" s="1"/>
  <c r="C64" i="5" l="1"/>
  <c r="C66" i="5"/>
  <c r="D47" i="5"/>
  <c r="D50" i="5" s="1"/>
  <c r="E42" i="5"/>
  <c r="E43" i="5" s="1"/>
  <c r="G39" i="5"/>
  <c r="F41" i="5"/>
  <c r="D64" i="5" l="1"/>
  <c r="D66" i="5"/>
  <c r="E47" i="5"/>
  <c r="E50" i="5" s="1"/>
  <c r="G41" i="5"/>
  <c r="H39" i="5"/>
  <c r="F42" i="5"/>
  <c r="F43" i="5" s="1"/>
  <c r="E64" i="5" l="1"/>
  <c r="E66" i="5"/>
  <c r="F47" i="5"/>
  <c r="F50" i="5" s="1"/>
  <c r="G42" i="5"/>
  <c r="G43" i="5" s="1"/>
  <c r="I39" i="5"/>
  <c r="H41" i="5"/>
  <c r="F64" i="5" l="1"/>
  <c r="F66" i="5"/>
  <c r="G47" i="5"/>
  <c r="G50" i="5" s="1"/>
  <c r="I41" i="5"/>
  <c r="J39" i="5"/>
  <c r="H42" i="5"/>
  <c r="H43" i="5" s="1"/>
  <c r="G64" i="5" l="1"/>
  <c r="G66" i="5"/>
  <c r="H47" i="5"/>
  <c r="H50" i="5" s="1"/>
  <c r="I42" i="5"/>
  <c r="I43" i="5" s="1"/>
  <c r="K39" i="5"/>
  <c r="J41" i="5"/>
  <c r="I47" i="5" l="1"/>
  <c r="I50" i="5" s="1"/>
  <c r="H64" i="5"/>
  <c r="H66" i="5"/>
  <c r="J42" i="5"/>
  <c r="J43" i="5" s="1"/>
  <c r="K41" i="5"/>
  <c r="L39" i="5"/>
  <c r="J47" i="5" l="1"/>
  <c r="J50" i="5" s="1"/>
  <c r="L41" i="5"/>
  <c r="C69" i="5"/>
  <c r="I64" i="5"/>
  <c r="I66" i="5"/>
  <c r="K42" i="5"/>
  <c r="K43" i="5" s="1"/>
  <c r="J64" i="5" l="1"/>
  <c r="J66" i="5"/>
  <c r="K47" i="5"/>
  <c r="K50" i="5" s="1"/>
  <c r="D69" i="5"/>
  <c r="C71" i="5"/>
  <c r="L42" i="5"/>
  <c r="L43" i="5" s="1"/>
  <c r="K64" i="5" l="1"/>
  <c r="K66" i="5"/>
  <c r="L47" i="5"/>
  <c r="L50" i="5" s="1"/>
  <c r="D71" i="5"/>
  <c r="E69" i="5"/>
  <c r="C72" i="5"/>
  <c r="C73" i="5" s="1"/>
  <c r="L64" i="5" l="1"/>
  <c r="L66" i="5"/>
  <c r="C77" i="5"/>
  <c r="C80" i="5" s="1"/>
  <c r="D72" i="5"/>
  <c r="D73" i="5" s="1"/>
  <c r="F69" i="5"/>
  <c r="E71" i="5"/>
  <c r="C94" i="5" l="1"/>
  <c r="C96" i="5"/>
  <c r="D77" i="5"/>
  <c r="D80" i="5" s="1"/>
  <c r="F71" i="5"/>
  <c r="G69" i="5"/>
  <c r="E72" i="5"/>
  <c r="E73" i="5" s="1"/>
  <c r="D94" i="5" l="1"/>
  <c r="D96" i="5"/>
  <c r="E77" i="5"/>
  <c r="E80" i="5" s="1"/>
  <c r="F72" i="5"/>
  <c r="F73" i="5" s="1"/>
  <c r="H69" i="5"/>
  <c r="G71" i="5"/>
  <c r="E94" i="5" l="1"/>
  <c r="E96" i="5"/>
  <c r="F77" i="5"/>
  <c r="F80" i="5" s="1"/>
  <c r="H71" i="5"/>
  <c r="I69" i="5"/>
  <c r="G72" i="5"/>
  <c r="G73" i="5" s="1"/>
  <c r="F94" i="5" l="1"/>
  <c r="F96" i="5"/>
  <c r="G77" i="5"/>
  <c r="G80" i="5" s="1"/>
  <c r="H72" i="5"/>
  <c r="H73" i="5" s="1"/>
  <c r="J69" i="5"/>
  <c r="I71" i="5"/>
  <c r="G94" i="5" l="1"/>
  <c r="G96" i="5"/>
  <c r="H77" i="5"/>
  <c r="H80" i="5" s="1"/>
  <c r="J71" i="5"/>
  <c r="K69" i="5"/>
  <c r="I72" i="5"/>
  <c r="I73" i="5" s="1"/>
  <c r="H94" i="5" l="1"/>
  <c r="H96" i="5"/>
  <c r="I77" i="5"/>
  <c r="I80" i="5" s="1"/>
  <c r="J72" i="5"/>
  <c r="J73" i="5" s="1"/>
  <c r="L69" i="5"/>
  <c r="L71" i="5" s="1"/>
  <c r="K71" i="5"/>
  <c r="I94" i="5" l="1"/>
  <c r="I96" i="5"/>
  <c r="L72" i="5"/>
  <c r="L73" i="5" s="1"/>
  <c r="J77" i="5"/>
  <c r="J80" i="5" s="1"/>
  <c r="K72" i="5"/>
  <c r="K73" i="5" s="1"/>
  <c r="K77" i="5" l="1"/>
  <c r="K80" i="5" s="1"/>
  <c r="L77" i="5"/>
  <c r="L80" i="5" s="1"/>
  <c r="J94" i="5"/>
  <c r="J96" i="5"/>
  <c r="L94" i="5" l="1"/>
  <c r="L96" i="5"/>
  <c r="K94" i="5"/>
  <c r="K96" i="5"/>
</calcChain>
</file>

<file path=xl/sharedStrings.xml><?xml version="1.0" encoding="utf-8"?>
<sst xmlns="http://schemas.openxmlformats.org/spreadsheetml/2006/main" count="366" uniqueCount="272">
  <si>
    <t>CITY OF RALEIGH</t>
  </si>
  <si>
    <t xml:space="preserve">Housing &amp; Neighborhoods, Community Development </t>
  </si>
  <si>
    <t>Rental Development Application</t>
  </si>
  <si>
    <t>421 Fayetteville Street, Ste 1200, Raleigh, NC 27601</t>
  </si>
  <si>
    <t>Part I. General Project Information</t>
  </si>
  <si>
    <t>Project Name and Address</t>
  </si>
  <si>
    <t>Project Name</t>
  </si>
  <si>
    <t>Street Address</t>
  </si>
  <si>
    <t>City</t>
  </si>
  <si>
    <t>Raleigh</t>
  </si>
  <si>
    <t>State</t>
  </si>
  <si>
    <t>North Carolina</t>
  </si>
  <si>
    <t>Zip Code</t>
  </si>
  <si>
    <t>Applicant Information</t>
  </si>
  <si>
    <t>Sponsor or Developer</t>
  </si>
  <si>
    <t>Contact Person</t>
  </si>
  <si>
    <t>Telephone</t>
  </si>
  <si>
    <t>Title</t>
  </si>
  <si>
    <t>Facsimile</t>
  </si>
  <si>
    <t>Email</t>
  </si>
  <si>
    <t>Ownership Entity</t>
  </si>
  <si>
    <t>Owner/Borrower</t>
  </si>
  <si>
    <t>Taxpayer Identification</t>
  </si>
  <si>
    <t>General Partner</t>
  </si>
  <si>
    <t>Low-Income Housing Type(s) Requested</t>
  </si>
  <si>
    <t xml:space="preserve"> Building Information</t>
  </si>
  <si>
    <t>(Buildings)</t>
  </si>
  <si>
    <t>(Sq. Ft.)</t>
  </si>
  <si>
    <t>New Construction</t>
  </si>
  <si>
    <t>Accessory Buildings</t>
  </si>
  <si>
    <t>Acquisition/Substantial Rehabilitation</t>
  </si>
  <si>
    <t>Recreational Facilities</t>
  </si>
  <si>
    <t>Substantial Rehabilitation Only</t>
  </si>
  <si>
    <t>Residential Buildings</t>
  </si>
  <si>
    <t>Distressed Federally Assisted Project</t>
  </si>
  <si>
    <t>Total</t>
  </si>
  <si>
    <t>Project Receiving Federal Subsidies</t>
  </si>
  <si>
    <t>Occupancy</t>
  </si>
  <si>
    <t>(# of Units)</t>
  </si>
  <si>
    <t>Amenities</t>
  </si>
  <si>
    <t>Housing Type</t>
  </si>
  <si>
    <t>(Units)</t>
  </si>
  <si>
    <t>Family</t>
  </si>
  <si>
    <t>Townhouse</t>
  </si>
  <si>
    <t>Elderly</t>
  </si>
  <si>
    <t>Garden</t>
  </si>
  <si>
    <t>Individual</t>
  </si>
  <si>
    <t>Detached Single Family</t>
  </si>
  <si>
    <t>Detached Two Family</t>
  </si>
  <si>
    <t>Elevator*</t>
  </si>
  <si>
    <t>Number of Units</t>
  </si>
  <si>
    <t>Market Rate</t>
  </si>
  <si>
    <t>Low-Income</t>
  </si>
  <si>
    <t>* Number of stories:</t>
  </si>
  <si>
    <t>Low Income Occupancy</t>
  </si>
  <si>
    <t>Please indicate how this will be accomplished (deed restriction, land covenant, tax credit agreement, second lien, etc.):</t>
  </si>
  <si>
    <t>Site Information</t>
  </si>
  <si>
    <t>Total Area (Acres)</t>
  </si>
  <si>
    <t>Total Area (Sq. Ft.)</t>
  </si>
  <si>
    <t>Will the property be owned in fee simple (site and/or buildings)?</t>
  </si>
  <si>
    <t>If the property is not owned in fee simple, will the property be leased?</t>
  </si>
  <si>
    <t>Does the applicant have an appraisal of the property less than one year old?</t>
  </si>
  <si>
    <t>Is a board member or staff member involved in any part of this transaction?</t>
  </si>
  <si>
    <t>Does an identity of interest (direct or indirect) exist between the applicant, owner and/or seller of the property?</t>
  </si>
  <si>
    <t>Is the applicant aware of any environmental risk factors involving the property?</t>
  </si>
  <si>
    <t>Is the site located in a flood plain?</t>
  </si>
  <si>
    <t>For existing structures, are buildings currently occupied?</t>
  </si>
  <si>
    <t>Does the property contain any structures of historical significance?</t>
  </si>
  <si>
    <t>Current Zoning Classification</t>
  </si>
  <si>
    <t>Utility Availability</t>
  </si>
  <si>
    <t>Check if the capacity of the current system is adequate and utilities are available at the site</t>
  </si>
  <si>
    <t>Type of Heat</t>
  </si>
  <si>
    <t>Type of Hot Water</t>
  </si>
  <si>
    <t>Type of Air Conditioning</t>
  </si>
  <si>
    <t>Development Schedule (Dates)</t>
  </si>
  <si>
    <t>Stage of Development</t>
  </si>
  <si>
    <t>Phase I</t>
  </si>
  <si>
    <t>Phase II</t>
  </si>
  <si>
    <t>Phase III</t>
  </si>
  <si>
    <t>Acquisition</t>
  </si>
  <si>
    <t>Construction Start</t>
  </si>
  <si>
    <t>Construction Completion</t>
  </si>
  <si>
    <t>Placed in Service</t>
  </si>
  <si>
    <t>Sustaining Occupancy</t>
  </si>
  <si>
    <t>Part III. Income and Expense</t>
  </si>
  <si>
    <t>Residential Rental Income</t>
  </si>
  <si>
    <t>Unit Description (BR/BA)</t>
  </si>
  <si>
    <t>Targeted Income %</t>
  </si>
  <si>
    <t>Unit Size (Sq. Ft.)</t>
  </si>
  <si>
    <t>Tenant Paid Utilities**</t>
  </si>
  <si>
    <t>Contract Rent</t>
  </si>
  <si>
    <t>Rent Subsidy*</t>
  </si>
  <si>
    <t>Income Per Unit</t>
  </si>
  <si>
    <t>Monthly Income</t>
  </si>
  <si>
    <t>Annual Income</t>
  </si>
  <si>
    <t>* Anticipated Rental Subsidies</t>
  </si>
  <si>
    <t>Other Project Income</t>
  </si>
  <si>
    <t>Commercial Income</t>
  </si>
  <si>
    <t>Washing/Vending Machines</t>
  </si>
  <si>
    <t>Parking</t>
  </si>
  <si>
    <t>Other:</t>
  </si>
  <si>
    <t>** Utilities Not Included in Rent</t>
  </si>
  <si>
    <t>Total Project Income</t>
  </si>
  <si>
    <t>Administrative Costs</t>
  </si>
  <si>
    <t>Advertising and Marketing</t>
  </si>
  <si>
    <t>Legal</t>
  </si>
  <si>
    <t>General Administrative</t>
  </si>
  <si>
    <t>Operating Costs</t>
  </si>
  <si>
    <t>(itemize below)</t>
  </si>
  <si>
    <t>Payroll Taxes</t>
  </si>
  <si>
    <t>Insurance</t>
  </si>
  <si>
    <t>Total Administrative Costs</t>
  </si>
  <si>
    <t>Maintenance and Utility Costs</t>
  </si>
  <si>
    <t>Elevator</t>
  </si>
  <si>
    <t>Trash Removal</t>
  </si>
  <si>
    <t>Decorating and Repairs</t>
  </si>
  <si>
    <t>General Maintenance</t>
  </si>
  <si>
    <t>Grounds</t>
  </si>
  <si>
    <t>Owner Paid Utilities</t>
  </si>
  <si>
    <t>Total Maintenance and Utility Costs</t>
  </si>
  <si>
    <t>Other Fees and Costs</t>
  </si>
  <si>
    <t xml:space="preserve">Management Fee </t>
  </si>
  <si>
    <t>of Effective Gross Income</t>
  </si>
  <si>
    <t>Real Estate Taxes</t>
  </si>
  <si>
    <t>Reserve for Replacement</t>
  </si>
  <si>
    <t>Total Operating Expenses</t>
  </si>
  <si>
    <t>per Unit</t>
  </si>
  <si>
    <t>Part II. Sources and Uses of Funds</t>
  </si>
  <si>
    <t>Improved Land Costs</t>
  </si>
  <si>
    <t>(Total)</t>
  </si>
  <si>
    <t>(Per Unit Costs)</t>
  </si>
  <si>
    <t>Land</t>
  </si>
  <si>
    <t>Onsite Improvements</t>
  </si>
  <si>
    <t>of Land Cost (%)</t>
  </si>
  <si>
    <t>Offsite Improvements</t>
  </si>
  <si>
    <t>TOTAL IMPROVED LAND</t>
  </si>
  <si>
    <t>Construction Costs</t>
  </si>
  <si>
    <t>Building Acquisition</t>
  </si>
  <si>
    <t>Rehabilitation Costs</t>
  </si>
  <si>
    <t>Contingency</t>
  </si>
  <si>
    <t>of Net Construction Cost (&lt;10%)</t>
  </si>
  <si>
    <t>General Requirements</t>
  </si>
  <si>
    <t>of Net Construction Cost (&lt;6%)</t>
  </si>
  <si>
    <t>Contractor Overhead and Profit</t>
  </si>
  <si>
    <t>Architect Design</t>
  </si>
  <si>
    <t>of Net Construction Cost (&lt;5%)</t>
  </si>
  <si>
    <t>Architect Inspection</t>
  </si>
  <si>
    <t>of Net Construction Cost (&lt;1%)</t>
  </si>
  <si>
    <t xml:space="preserve">Other:  </t>
  </si>
  <si>
    <t xml:space="preserve">TOTAL CONSTRUCTION COSTS </t>
  </si>
  <si>
    <t>Real Estate Attorneys</t>
  </si>
  <si>
    <t>Surveys</t>
  </si>
  <si>
    <t>Construction Insurance</t>
  </si>
  <si>
    <t>Advanced Energy Corporation Consulting Fee (where applicable)</t>
  </si>
  <si>
    <t>Construction Loan Origination Fee</t>
  </si>
  <si>
    <t>Construction Loan Interest</t>
  </si>
  <si>
    <t>Permanent Loan Origination Fee</t>
  </si>
  <si>
    <t>Permanent Loan Credit Fee</t>
  </si>
  <si>
    <t>Title and Recording</t>
  </si>
  <si>
    <t>Phase 1 Environmental Assessment</t>
  </si>
  <si>
    <t>Property Appraisal</t>
  </si>
  <si>
    <t>Cost Certification Fee</t>
  </si>
  <si>
    <t>TOTAL SOFT COSTS</t>
  </si>
  <si>
    <t>Non-Development Fees and Costs</t>
  </si>
  <si>
    <t>Developer's Fee</t>
  </si>
  <si>
    <t>of Total Develomental Costs (&lt;8%)</t>
  </si>
  <si>
    <t>Guarantees and Reserves</t>
  </si>
  <si>
    <t>Furnishings and equipment</t>
  </si>
  <si>
    <t>Escrows</t>
  </si>
  <si>
    <t>TOTAL FEES, RESERVES/ESCROWS</t>
  </si>
  <si>
    <t>Per Unit Cost</t>
  </si>
  <si>
    <t>TOTAL DEVELOPMENT COSTS</t>
  </si>
  <si>
    <t>Is any portion of the eligible basis of new construction or rehabilitation financed with federal subsidies other than CDBG or HOME funds?</t>
  </si>
  <si>
    <t>Does the applicant have a firm commitment(s) for construction financing?</t>
  </si>
  <si>
    <t>Does the applicant have a firm commitment(s) for permanent financing?</t>
  </si>
  <si>
    <t>Does the applicant have a firm commitment(s) for government financing?</t>
  </si>
  <si>
    <t>Financing Terms</t>
  </si>
  <si>
    <t>Source of Funds</t>
  </si>
  <si>
    <t>Lender</t>
  </si>
  <si>
    <t>Status</t>
  </si>
  <si>
    <t>Loan Amount</t>
  </si>
  <si>
    <t>Interest Rate</t>
  </si>
  <si>
    <t>Amortization Term</t>
  </si>
  <si>
    <t>Loan Term</t>
  </si>
  <si>
    <t>Annual Payment</t>
  </si>
  <si>
    <t>Conventional</t>
  </si>
  <si>
    <t>Tax-Exempt Bonds</t>
  </si>
  <si>
    <t>Taxable Bonds</t>
  </si>
  <si>
    <t>Rural Development</t>
  </si>
  <si>
    <t>Supportive Housing Prog.</t>
  </si>
  <si>
    <t>NCHFA</t>
  </si>
  <si>
    <t>County Loan</t>
  </si>
  <si>
    <t>Wake County</t>
  </si>
  <si>
    <t>City Loan*</t>
  </si>
  <si>
    <t>City of Raleigh</t>
  </si>
  <si>
    <t>pending</t>
  </si>
  <si>
    <t xml:space="preserve">*Projects not located w/in the City limits of Raleigh are not eligible for City Funds.  </t>
  </si>
  <si>
    <t>Equity</t>
  </si>
  <si>
    <t>Syndication Proceeds from Low-Income Housing Tax Credit**</t>
  </si>
  <si>
    <t>Raise Ratio:</t>
  </si>
  <si>
    <t>Syndication Proceeds from Historic Tax Credit</t>
  </si>
  <si>
    <t>Tax Abatement</t>
  </si>
  <si>
    <t>Donated Land</t>
  </si>
  <si>
    <r>
      <t>**</t>
    </r>
    <r>
      <rPr>
        <sz val="8"/>
        <rFont val="Arial Narrow"/>
        <family val="2"/>
      </rPr>
      <t>For projects applying for Tax Credits through NCHFA</t>
    </r>
  </si>
  <si>
    <t>Part IV. Operating Pro Forma</t>
  </si>
  <si>
    <t>Assumptions</t>
  </si>
  <si>
    <t>Annual Rent Increase</t>
  </si>
  <si>
    <t>Annual Operating Expense Increase</t>
  </si>
  <si>
    <t>Annual Increase Other Income</t>
  </si>
  <si>
    <t>Annual Real Estate Tax Increase</t>
  </si>
  <si>
    <t>Annual Vacancy Allowance</t>
  </si>
  <si>
    <t>Annual Replacement Reserve Increase</t>
  </si>
  <si>
    <t>Income</t>
  </si>
  <si>
    <t>Year 1</t>
  </si>
  <si>
    <t>Year 2</t>
  </si>
  <si>
    <t>Year 3</t>
  </si>
  <si>
    <t>Year 4</t>
  </si>
  <si>
    <t>Year 5</t>
  </si>
  <si>
    <t>Year 6</t>
  </si>
  <si>
    <t>Year 7</t>
  </si>
  <si>
    <t>Year 8</t>
  </si>
  <si>
    <t>Year 9</t>
  </si>
  <si>
    <t>Year 10</t>
  </si>
  <si>
    <t>Other Income</t>
  </si>
  <si>
    <t>Subtotal</t>
  </si>
  <si>
    <t>Vacancy Allowance</t>
  </si>
  <si>
    <t>Effective Gross Income</t>
  </si>
  <si>
    <t>Expenses</t>
  </si>
  <si>
    <t>Operating Expenses</t>
  </si>
  <si>
    <t>Management Fee</t>
  </si>
  <si>
    <t>Net Operating Income</t>
  </si>
  <si>
    <t>Loan Repayment</t>
  </si>
  <si>
    <t>City Loan</t>
  </si>
  <si>
    <t>Cash Flow</t>
  </si>
  <si>
    <t>Cash Flow Available</t>
  </si>
  <si>
    <t>Cash-on-Cash Return</t>
  </si>
  <si>
    <t>Debt Coverage Ratio</t>
  </si>
  <si>
    <t>Year 11</t>
  </si>
  <si>
    <t>Year 12</t>
  </si>
  <si>
    <t>Year 13</t>
  </si>
  <si>
    <t>Year 14</t>
  </si>
  <si>
    <t>Year 15</t>
  </si>
  <si>
    <t>Year 16</t>
  </si>
  <si>
    <t>Year 17</t>
  </si>
  <si>
    <t>Year 18</t>
  </si>
  <si>
    <t>Year 19</t>
  </si>
  <si>
    <t>Year 20</t>
  </si>
  <si>
    <t>Local</t>
  </si>
  <si>
    <t>Year 21</t>
  </si>
  <si>
    <t>Year 22</t>
  </si>
  <si>
    <t>Year 23</t>
  </si>
  <si>
    <t>Year 24</t>
  </si>
  <si>
    <t>Year 25</t>
  </si>
  <si>
    <t>Year 26</t>
  </si>
  <si>
    <t>Year 27</t>
  </si>
  <si>
    <t>Year 28</t>
  </si>
  <si>
    <t>Year 29</t>
  </si>
  <si>
    <t>Year 30</t>
  </si>
  <si>
    <t>Part V. Certifications</t>
  </si>
  <si>
    <t>Has the developer, sponsor or owner filed a petition for bankruptcy or has a petition for bankruptcy been filed against the developer, sponsor, owner or management agent?</t>
  </si>
  <si>
    <t>Are there any outstanding judgments against the developer, sponsor, owner, management agent or any of the principals?</t>
  </si>
  <si>
    <t>Has the developer, sponsor, owner or management agent been involved in any litigation concerning civil rights, equal employment opportunities or discrimination?</t>
  </si>
  <si>
    <t>Has any principal of the developer, sponsor, owner or management agent been involved in a mortgage default within the last five years?</t>
  </si>
  <si>
    <t xml:space="preserve">The undersigned hereby makes application to the City of Raleigh through the Revolving Loan Program for a loan of $_____________  for the purpose of providing low-income housing.  </t>
  </si>
  <si>
    <t>The applicant certifies that the applicant believes the project can be completed within the development budget set forth and operated within the operating budget set forth, and certifies that the information in the application, including all exhibits and attachments, is true, correct and complete to the best of the applicant's knowledge and belief.</t>
  </si>
  <si>
    <t>By execution of the application, the applicant understands and agrees that the City of Raleigh may conduct its own independent review and analysis of the information contained in the application, including all exhibits and attachments, and that any such review and analysis will be made for the sole and exclusive benefit and protection of the City of Raleigh.</t>
  </si>
  <si>
    <t xml:space="preserve">Also, by execution of this application, authorization is hereby granted to the City of Raleigh to obtain a standard factual data credit report through a credit reporting agency chosen by the City of Raleigh on any and all persons and corporations submitting application.  </t>
  </si>
  <si>
    <t>It is further agreed and understood by the applicant that, for the purposes of determining the terms under which a commitment may be made, the City of Raleigh may require changes in the information contained in the application, including all exhibits and attachments, or in any documentation or materials now or hereafter submitted in connection with this application.</t>
  </si>
  <si>
    <t>Signature</t>
  </si>
  <si>
    <t>Name</t>
  </si>
  <si>
    <t>Date</t>
  </si>
  <si>
    <t xml:space="preserve">Operating 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</si>
</sst>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dd/yy"/>
    <numFmt numFmtId="166" formatCode="0.000%"/>
    <numFmt numFmtId="167" formatCode="0;\-0;;@"/>
    <numFmt numFmtId="168" formatCode="#,##0_);\(#,##0\);;@"/>
    <numFmt numFmtId="169" formatCode="0.0%;;;@"/>
    <numFmt numFmtId="170" formatCode="#,##0.0_);\(#,##0.0\);;@"/>
  </numFmts>
  <fonts count="26" x14ac:knownFonts="1">
    <font>
      <sz val="10"/>
      <name val="Arial Narrow"/>
      <family val="2"/>
    </font>
    <font>
      <sz val="10"/>
      <name val="Arial"/>
      <family val="2"/>
    </font>
    <font>
      <sz val="10"/>
      <name val="Arial Narrow"/>
      <family val="2"/>
    </font>
    <font>
      <b/>
      <sz val="10"/>
      <name val="Arial Narrow"/>
      <family val="2"/>
    </font>
    <font>
      <u/>
      <sz val="10"/>
      <color indexed="12"/>
      <name val="Arial Narrow"/>
      <family val="2"/>
    </font>
    <font>
      <sz val="9"/>
      <name val="Arial Narrow"/>
      <family val="2"/>
    </font>
    <font>
      <sz val="8"/>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name val="Arial Narrow"/>
      <family val="2"/>
    </font>
    <font>
      <sz val="8"/>
      <color rgb="FF000000"/>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37"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4"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97">
    <xf numFmtId="37" fontId="0" fillId="0" borderId="0" xfId="0"/>
    <xf numFmtId="37" fontId="3" fillId="0" borderId="0" xfId="0" applyFont="1"/>
    <xf numFmtId="37" fontId="0" fillId="0" borderId="10" xfId="0" applyBorder="1"/>
    <xf numFmtId="37" fontId="0" fillId="0" borderId="0" xfId="0" applyAlignment="1">
      <alignment horizontal="right"/>
    </xf>
    <xf numFmtId="37" fontId="0" fillId="0" borderId="0" xfId="0" applyAlignment="1">
      <alignment horizontal="center"/>
    </xf>
    <xf numFmtId="37" fontId="3" fillId="0" borderId="0" xfId="0" applyFont="1" applyAlignment="1">
      <alignment horizontal="centerContinuous"/>
    </xf>
    <xf numFmtId="37" fontId="0" fillId="0" borderId="0" xfId="0" applyAlignment="1">
      <alignment horizontal="centerContinuous"/>
    </xf>
    <xf numFmtId="37" fontId="0" fillId="0" borderId="0" xfId="0" applyAlignment="1">
      <alignment horizontal="left"/>
    </xf>
    <xf numFmtId="37" fontId="0" fillId="0" borderId="11" xfId="0" applyBorder="1"/>
    <xf numFmtId="37" fontId="0" fillId="0" borderId="0" xfId="0" applyBorder="1"/>
    <xf numFmtId="37" fontId="0" fillId="0" borderId="0" xfId="0" applyBorder="1" applyAlignment="1">
      <alignment horizontal="center" wrapText="1"/>
    </xf>
    <xf numFmtId="37" fontId="2" fillId="0" borderId="0" xfId="0" applyFont="1"/>
    <xf numFmtId="37" fontId="0" fillId="0" borderId="0" xfId="0" applyBorder="1" applyAlignment="1"/>
    <xf numFmtId="37" fontId="0" fillId="0" borderId="13" xfId="0" applyBorder="1" applyAlignment="1">
      <alignment horizontal="right"/>
    </xf>
    <xf numFmtId="37" fontId="0" fillId="0" borderId="10" xfId="0" applyBorder="1" applyProtection="1">
      <protection locked="0"/>
    </xf>
    <xf numFmtId="37" fontId="0" fillId="0" borderId="14" xfId="0" applyBorder="1" applyProtection="1">
      <protection locked="0"/>
    </xf>
    <xf numFmtId="165" fontId="0" fillId="0" borderId="11" xfId="0" applyNumberFormat="1" applyBorder="1" applyProtection="1">
      <protection locked="0"/>
    </xf>
    <xf numFmtId="37" fontId="0" fillId="0" borderId="15" xfId="0" applyBorder="1" applyAlignment="1" applyProtection="1">
      <protection locked="0"/>
    </xf>
    <xf numFmtId="37" fontId="0" fillId="0" borderId="11" xfId="0" applyBorder="1" applyProtection="1">
      <protection locked="0"/>
    </xf>
    <xf numFmtId="166" fontId="0" fillId="0" borderId="11" xfId="40" applyNumberFormat="1" applyFont="1" applyBorder="1" applyProtection="1">
      <protection locked="0"/>
    </xf>
    <xf numFmtId="167" fontId="0" fillId="0" borderId="0" xfId="0" applyNumberFormat="1" applyBorder="1"/>
    <xf numFmtId="168" fontId="0" fillId="0" borderId="10" xfId="0" applyNumberFormat="1" applyBorder="1"/>
    <xf numFmtId="168" fontId="0" fillId="0" borderId="11" xfId="0" applyNumberFormat="1" applyBorder="1"/>
    <xf numFmtId="164" fontId="0" fillId="0" borderId="10" xfId="40" applyNumberFormat="1" applyFont="1" applyBorder="1" applyProtection="1">
      <protection locked="0"/>
    </xf>
    <xf numFmtId="164" fontId="0" fillId="0" borderId="14" xfId="40" applyNumberFormat="1" applyFont="1" applyBorder="1" applyProtection="1">
      <protection locked="0"/>
    </xf>
    <xf numFmtId="37" fontId="2" fillId="0" borderId="11" xfId="0" applyFont="1" applyBorder="1"/>
    <xf numFmtId="167" fontId="0" fillId="0" borderId="14" xfId="0" applyNumberFormat="1" applyBorder="1" applyAlignment="1"/>
    <xf numFmtId="37" fontId="3" fillId="0" borderId="10" xfId="0" applyFont="1" applyBorder="1"/>
    <xf numFmtId="37" fontId="0" fillId="0" borderId="10" xfId="0" applyBorder="1" applyAlignment="1">
      <alignment horizontal="right"/>
    </xf>
    <xf numFmtId="37" fontId="3" fillId="0" borderId="13" xfId="0" applyFont="1" applyBorder="1"/>
    <xf numFmtId="37" fontId="0" fillId="0" borderId="13" xfId="0" applyBorder="1"/>
    <xf numFmtId="168" fontId="0" fillId="0" borderId="11" xfId="0" applyNumberFormat="1" applyBorder="1" applyProtection="1">
      <protection locked="0"/>
    </xf>
    <xf numFmtId="168" fontId="0" fillId="0" borderId="14" xfId="0" applyNumberFormat="1" applyBorder="1"/>
    <xf numFmtId="37" fontId="0" fillId="0" borderId="16" xfId="0" applyBorder="1" applyProtection="1">
      <protection locked="0"/>
    </xf>
    <xf numFmtId="37" fontId="0" fillId="0" borderId="15" xfId="0" applyBorder="1" applyProtection="1">
      <protection locked="0"/>
    </xf>
    <xf numFmtId="168" fontId="0" fillId="0" borderId="15" xfId="0" applyNumberFormat="1" applyBorder="1"/>
    <xf numFmtId="168" fontId="0" fillId="0" borderId="16" xfId="0" applyNumberFormat="1" applyBorder="1"/>
    <xf numFmtId="168" fontId="0" fillId="0" borderId="10" xfId="0" applyNumberFormat="1" applyBorder="1" applyProtection="1">
      <protection locked="0"/>
    </xf>
    <xf numFmtId="168" fontId="0" fillId="0" borderId="14" xfId="0" applyNumberFormat="1" applyBorder="1" applyProtection="1">
      <protection locked="0"/>
    </xf>
    <xf numFmtId="170" fontId="0" fillId="0" borderId="11" xfId="0" applyNumberFormat="1" applyBorder="1"/>
    <xf numFmtId="169" fontId="0" fillId="0" borderId="11" xfId="40" applyNumberFormat="1" applyFont="1" applyBorder="1"/>
    <xf numFmtId="165" fontId="0" fillId="0" borderId="10" xfId="0" applyNumberFormat="1" applyBorder="1" applyAlignment="1" applyProtection="1">
      <alignment horizontal="center"/>
      <protection locked="0"/>
    </xf>
    <xf numFmtId="37" fontId="5" fillId="0" borderId="0" xfId="0" applyFont="1" applyBorder="1" applyAlignment="1">
      <alignment horizontal="center" wrapText="1"/>
    </xf>
    <xf numFmtId="168" fontId="0" fillId="0" borderId="0" xfId="0" applyNumberFormat="1" applyBorder="1"/>
    <xf numFmtId="37" fontId="0" fillId="0" borderId="0" xfId="0" applyFont="1"/>
    <xf numFmtId="37" fontId="0" fillId="0" borderId="0" xfId="0" applyFont="1" applyProtection="1"/>
    <xf numFmtId="37" fontId="0" fillId="0" borderId="0" xfId="0" applyBorder="1" applyProtection="1"/>
    <xf numFmtId="37" fontId="0" fillId="0" borderId="0" xfId="0" applyFont="1" applyBorder="1" applyProtection="1"/>
    <xf numFmtId="168" fontId="0" fillId="0" borderId="10" xfId="0" applyNumberFormat="1" applyBorder="1" applyProtection="1"/>
    <xf numFmtId="37" fontId="0" fillId="24" borderId="17" xfId="0" applyFill="1" applyBorder="1" applyProtection="1"/>
    <xf numFmtId="37" fontId="0" fillId="0" borderId="0" xfId="0" applyBorder="1" applyAlignment="1">
      <alignment horizontal="left"/>
    </xf>
    <xf numFmtId="2" fontId="0" fillId="0" borderId="10" xfId="0" applyNumberFormat="1" applyBorder="1" applyProtection="1">
      <protection locked="0"/>
    </xf>
    <xf numFmtId="37" fontId="0" fillId="0" borderId="14" xfId="0" applyBorder="1"/>
    <xf numFmtId="37" fontId="0" fillId="0" borderId="0" xfId="0" applyBorder="1" applyProtection="1">
      <protection locked="0"/>
    </xf>
    <xf numFmtId="169" fontId="0" fillId="0" borderId="0" xfId="40" applyNumberFormat="1" applyFont="1" applyBorder="1"/>
    <xf numFmtId="37" fontId="5" fillId="0" borderId="16" xfId="0" applyFont="1" applyBorder="1" applyAlignment="1">
      <alignment horizontal="center" wrapText="1"/>
    </xf>
    <xf numFmtId="37" fontId="5" fillId="0" borderId="16" xfId="0" applyFont="1" applyBorder="1" applyAlignment="1">
      <alignment horizontal="center"/>
    </xf>
    <xf numFmtId="37" fontId="0" fillId="25" borderId="11" xfId="0" applyFill="1" applyBorder="1" applyProtection="1">
      <protection locked="0"/>
    </xf>
    <xf numFmtId="168" fontId="0" fillId="25" borderId="11" xfId="0" applyNumberFormat="1" applyFill="1" applyBorder="1"/>
    <xf numFmtId="37" fontId="0" fillId="0" borderId="15" xfId="0" applyBorder="1"/>
    <xf numFmtId="37" fontId="0" fillId="25" borderId="17" xfId="0" applyFill="1" applyBorder="1" applyProtection="1">
      <protection locked="0"/>
    </xf>
    <xf numFmtId="37" fontId="0" fillId="25" borderId="15" xfId="0" applyFill="1" applyBorder="1" applyProtection="1">
      <protection locked="0"/>
    </xf>
    <xf numFmtId="37" fontId="0" fillId="25" borderId="17" xfId="0" applyFill="1" applyBorder="1" applyProtection="1"/>
    <xf numFmtId="168" fontId="0" fillId="0" borderId="15" xfId="0" applyNumberFormat="1" applyBorder="1" applyProtection="1">
      <protection locked="0"/>
    </xf>
    <xf numFmtId="169" fontId="0" fillId="0" borderId="10" xfId="40" applyNumberFormat="1" applyFont="1" applyBorder="1" applyProtection="1"/>
    <xf numFmtId="37" fontId="0" fillId="25" borderId="11" xfId="0" applyFill="1" applyBorder="1" applyProtection="1"/>
    <xf numFmtId="164" fontId="0" fillId="0" borderId="10" xfId="0" applyNumberFormat="1" applyBorder="1"/>
    <xf numFmtId="164" fontId="0" fillId="0" borderId="14" xfId="0" applyNumberFormat="1" applyBorder="1"/>
    <xf numFmtId="37" fontId="24" fillId="0" borderId="0" xfId="0" applyFont="1" applyBorder="1"/>
    <xf numFmtId="164" fontId="0" fillId="0" borderId="14" xfId="0" applyNumberFormat="1" applyFont="1" applyFill="1" applyBorder="1"/>
    <xf numFmtId="169" fontId="0" fillId="0" borderId="10" xfId="40" applyNumberFormat="1" applyFont="1" applyBorder="1"/>
    <xf numFmtId="169" fontId="0" fillId="0" borderId="14" xfId="40" applyNumberFormat="1" applyFont="1" applyBorder="1"/>
    <xf numFmtId="168" fontId="0" fillId="0" borderId="0" xfId="0" applyNumberFormat="1" applyBorder="1" applyProtection="1">
      <protection locked="0"/>
    </xf>
    <xf numFmtId="37" fontId="0" fillId="0" borderId="0" xfId="0" applyFont="1" applyBorder="1" applyAlignment="1" applyProtection="1">
      <alignment horizontal="right"/>
      <protection locked="0"/>
    </xf>
    <xf numFmtId="2" fontId="0" fillId="0" borderId="0" xfId="0" applyNumberFormat="1" applyFont="1" applyBorder="1" applyAlignment="1" applyProtection="1">
      <alignment horizontal="right"/>
      <protection locked="0"/>
    </xf>
    <xf numFmtId="10" fontId="0" fillId="0" borderId="0" xfId="0" applyNumberFormat="1" applyFont="1" applyBorder="1" applyAlignment="1" applyProtection="1">
      <alignment horizontal="right"/>
      <protection locked="0"/>
    </xf>
    <xf numFmtId="37" fontId="0" fillId="0" borderId="0" xfId="0" applyFont="1" applyFill="1" applyBorder="1" applyProtection="1">
      <protection locked="0"/>
    </xf>
    <xf numFmtId="37" fontId="0" fillId="0" borderId="11" xfId="0" applyBorder="1" applyAlignment="1" applyProtection="1">
      <protection locked="0"/>
    </xf>
    <xf numFmtId="37" fontId="0" fillId="0" borderId="11" xfId="0" applyBorder="1" applyAlignment="1">
      <alignment horizontal="center" wrapText="1"/>
    </xf>
    <xf numFmtId="37" fontId="0" fillId="0" borderId="0" xfId="0" applyAlignment="1">
      <alignment wrapText="1"/>
    </xf>
    <xf numFmtId="37" fontId="0" fillId="0" borderId="12" xfId="0" applyBorder="1" applyAlignment="1"/>
    <xf numFmtId="37" fontId="0" fillId="0" borderId="11" xfId="0" applyBorder="1" applyAlignment="1"/>
    <xf numFmtId="37" fontId="0" fillId="0" borderId="10" xfId="0" applyBorder="1" applyAlignment="1" applyProtection="1">
      <protection locked="0"/>
    </xf>
    <xf numFmtId="37" fontId="4" fillId="0" borderId="10" xfId="34" applyNumberFormat="1" applyBorder="1" applyAlignment="1" applyProtection="1">
      <protection locked="0"/>
    </xf>
    <xf numFmtId="37" fontId="0" fillId="0" borderId="14" xfId="0" applyBorder="1" applyAlignment="1" applyProtection="1">
      <protection locked="0"/>
    </xf>
    <xf numFmtId="49" fontId="0" fillId="0" borderId="14" xfId="0" applyNumberFormat="1" applyBorder="1" applyAlignment="1" applyProtection="1">
      <protection locked="0"/>
    </xf>
    <xf numFmtId="37" fontId="0" fillId="0" borderId="14" xfId="0" applyBorder="1" applyAlignment="1"/>
    <xf numFmtId="49" fontId="0" fillId="0" borderId="10" xfId="0" applyNumberFormat="1" applyBorder="1" applyAlignment="1" applyProtection="1">
      <protection locked="0"/>
    </xf>
    <xf numFmtId="37" fontId="0" fillId="0" borderId="13" xfId="0" applyBorder="1" applyAlignment="1">
      <alignment horizontal="center"/>
    </xf>
    <xf numFmtId="37" fontId="6" fillId="0" borderId="13" xfId="0" applyFont="1" applyBorder="1" applyAlignment="1">
      <alignment horizontal="center" vertical="center" wrapText="1"/>
    </xf>
    <xf numFmtId="37" fontId="6" fillId="0" borderId="0" xfId="0" applyFont="1" applyAlignment="1">
      <alignment horizontal="center" vertical="center" wrapText="1"/>
    </xf>
    <xf numFmtId="37" fontId="0" fillId="0" borderId="12" xfId="0" applyBorder="1" applyAlignment="1"/>
    <xf numFmtId="37" fontId="0" fillId="0" borderId="15" xfId="0" applyBorder="1" applyAlignment="1"/>
    <xf numFmtId="37" fontId="0" fillId="0" borderId="11" xfId="0" applyBorder="1" applyAlignment="1" applyProtection="1"/>
    <xf numFmtId="37" fontId="0" fillId="0" borderId="0" xfId="0" applyAlignment="1">
      <alignment wrapText="1"/>
    </xf>
    <xf numFmtId="37" fontId="0" fillId="0" borderId="11" xfId="0" applyBorder="1" applyAlignment="1" applyProtection="1">
      <protection locked="0"/>
    </xf>
    <xf numFmtId="37" fontId="0" fillId="0" borderId="11" xfId="0" applyBorder="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146957</xdr:rowOff>
        </xdr:from>
        <xdr:to>
          <xdr:col>7</xdr:col>
          <xdr:colOff>402771</xdr:colOff>
          <xdr:row>27</xdr:row>
          <xdr:rowOff>32657</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440871</xdr:colOff>
          <xdr:row>25</xdr:row>
          <xdr:rowOff>136071</xdr:rowOff>
        </xdr:from>
        <xdr:to>
          <xdr:col>9</xdr:col>
          <xdr:colOff>326571</xdr:colOff>
          <xdr:row>27</xdr:row>
          <xdr:rowOff>21771</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For 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59871</xdr:rowOff>
        </xdr:from>
        <xdr:to>
          <xdr:col>10</xdr:col>
          <xdr:colOff>0</xdr:colOff>
          <xdr:row>27</xdr:row>
          <xdr:rowOff>59871</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Type of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146957</xdr:rowOff>
        </xdr:from>
        <xdr:to>
          <xdr:col>5</xdr:col>
          <xdr:colOff>0</xdr:colOff>
          <xdr:row>30</xdr:row>
          <xdr:rowOff>32657</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146957</xdr:rowOff>
        </xdr:from>
        <xdr:to>
          <xdr:col>5</xdr:col>
          <xdr:colOff>0</xdr:colOff>
          <xdr:row>31</xdr:row>
          <xdr:rowOff>32657</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 Occupied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146957</xdr:rowOff>
        </xdr:from>
        <xdr:to>
          <xdr:col>5</xdr:col>
          <xdr:colOff>59871</xdr:colOff>
          <xdr:row>31</xdr:row>
          <xdr:rowOff>32657</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 Vacant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146957</xdr:rowOff>
        </xdr:from>
        <xdr:to>
          <xdr:col>5</xdr:col>
          <xdr:colOff>0</xdr:colOff>
          <xdr:row>33</xdr:row>
          <xdr:rowOff>32657</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146957</xdr:rowOff>
        </xdr:from>
        <xdr:to>
          <xdr:col>5</xdr:col>
          <xdr:colOff>0</xdr:colOff>
          <xdr:row>34</xdr:row>
          <xdr:rowOff>32657</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136071</xdr:rowOff>
        </xdr:from>
        <xdr:to>
          <xdr:col>5</xdr:col>
          <xdr:colOff>0</xdr:colOff>
          <xdr:row>32</xdr:row>
          <xdr:rowOff>21771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 Occupied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146957</xdr:rowOff>
        </xdr:from>
        <xdr:to>
          <xdr:col>5</xdr:col>
          <xdr:colOff>38100</xdr:colOff>
          <xdr:row>32</xdr:row>
          <xdr:rowOff>32657</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 Vacant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146957</xdr:rowOff>
        </xdr:from>
        <xdr:to>
          <xdr:col>8</xdr:col>
          <xdr:colOff>419100</xdr:colOff>
          <xdr:row>11</xdr:row>
          <xdr:rowOff>32657</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Proposed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97971</xdr:colOff>
          <xdr:row>9</xdr:row>
          <xdr:rowOff>146957</xdr:rowOff>
        </xdr:from>
        <xdr:to>
          <xdr:col>10</xdr:col>
          <xdr:colOff>0</xdr:colOff>
          <xdr:row>11</xdr:row>
          <xdr:rowOff>32657</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Existing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59871</xdr:rowOff>
        </xdr:from>
        <xdr:to>
          <xdr:col>9</xdr:col>
          <xdr:colOff>97971</xdr:colOff>
          <xdr:row>11</xdr:row>
          <xdr:rowOff>59871</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Status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136071</xdr:rowOff>
        </xdr:from>
        <xdr:to>
          <xdr:col>0</xdr:col>
          <xdr:colOff>326571</xdr:colOff>
          <xdr:row>49</xdr:row>
          <xdr:rowOff>21771</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136071</xdr:rowOff>
        </xdr:from>
        <xdr:to>
          <xdr:col>1</xdr:col>
          <xdr:colOff>326571</xdr:colOff>
          <xdr:row>49</xdr:row>
          <xdr:rowOff>21771</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136071</xdr:rowOff>
        </xdr:from>
        <xdr:to>
          <xdr:col>3</xdr:col>
          <xdr:colOff>326571</xdr:colOff>
          <xdr:row>49</xdr:row>
          <xdr:rowOff>21771</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136071</xdr:rowOff>
        </xdr:from>
        <xdr:to>
          <xdr:col>2</xdr:col>
          <xdr:colOff>326571</xdr:colOff>
          <xdr:row>49</xdr:row>
          <xdr:rowOff>21771</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136071</xdr:rowOff>
        </xdr:from>
        <xdr:to>
          <xdr:col>4</xdr:col>
          <xdr:colOff>326571</xdr:colOff>
          <xdr:row>49</xdr:row>
          <xdr:rowOff>21771</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136071</xdr:rowOff>
        </xdr:from>
        <xdr:to>
          <xdr:col>5</xdr:col>
          <xdr:colOff>326571</xdr:colOff>
          <xdr:row>49</xdr:row>
          <xdr:rowOff>21771</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136071</xdr:rowOff>
        </xdr:from>
        <xdr:to>
          <xdr:col>6</xdr:col>
          <xdr:colOff>326571</xdr:colOff>
          <xdr:row>49</xdr:row>
          <xdr:rowOff>21771</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136071</xdr:rowOff>
        </xdr:from>
        <xdr:to>
          <xdr:col>7</xdr:col>
          <xdr:colOff>326571</xdr:colOff>
          <xdr:row>49</xdr:row>
          <xdr:rowOff>21771</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136071</xdr:rowOff>
        </xdr:from>
        <xdr:to>
          <xdr:col>8</xdr:col>
          <xdr:colOff>326571</xdr:colOff>
          <xdr:row>49</xdr:row>
          <xdr:rowOff>21771</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136071</xdr:rowOff>
        </xdr:from>
        <xdr:to>
          <xdr:col>0</xdr:col>
          <xdr:colOff>326571</xdr:colOff>
          <xdr:row>50</xdr:row>
          <xdr:rowOff>21771</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136071</xdr:rowOff>
        </xdr:from>
        <xdr:to>
          <xdr:col>1</xdr:col>
          <xdr:colOff>326571</xdr:colOff>
          <xdr:row>50</xdr:row>
          <xdr:rowOff>21771</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136071</xdr:rowOff>
        </xdr:from>
        <xdr:to>
          <xdr:col>2</xdr:col>
          <xdr:colOff>326571</xdr:colOff>
          <xdr:row>50</xdr:row>
          <xdr:rowOff>21771</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136071</xdr:rowOff>
        </xdr:from>
        <xdr:to>
          <xdr:col>3</xdr:col>
          <xdr:colOff>326571</xdr:colOff>
          <xdr:row>50</xdr:row>
          <xdr:rowOff>21771</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136071</xdr:rowOff>
        </xdr:from>
        <xdr:to>
          <xdr:col>4</xdr:col>
          <xdr:colOff>326571</xdr:colOff>
          <xdr:row>50</xdr:row>
          <xdr:rowOff>21771</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136071</xdr:rowOff>
        </xdr:from>
        <xdr:to>
          <xdr:col>5</xdr:col>
          <xdr:colOff>326571</xdr:colOff>
          <xdr:row>50</xdr:row>
          <xdr:rowOff>21771</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136071</xdr:rowOff>
        </xdr:from>
        <xdr:to>
          <xdr:col>6</xdr:col>
          <xdr:colOff>326571</xdr:colOff>
          <xdr:row>50</xdr:row>
          <xdr:rowOff>21771</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136071</xdr:rowOff>
        </xdr:from>
        <xdr:to>
          <xdr:col>7</xdr:col>
          <xdr:colOff>544286</xdr:colOff>
          <xdr:row>50</xdr:row>
          <xdr:rowOff>21771</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9</xdr:col>
          <xdr:colOff>609600</xdr:colOff>
          <xdr:row>50</xdr:row>
          <xdr:rowOff>70757</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Years Restricted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152400</xdr:rowOff>
        </xdr:from>
        <xdr:to>
          <xdr:col>4</xdr:col>
          <xdr:colOff>212271</xdr:colOff>
          <xdr:row>37</xdr:row>
          <xdr:rowOff>32657</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152400</xdr:rowOff>
        </xdr:from>
        <xdr:to>
          <xdr:col>4</xdr:col>
          <xdr:colOff>212271</xdr:colOff>
          <xdr:row>38</xdr:row>
          <xdr:rowOff>32657</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Refrigerator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152400</xdr:rowOff>
        </xdr:from>
        <xdr:to>
          <xdr:col>5</xdr:col>
          <xdr:colOff>0</xdr:colOff>
          <xdr:row>39</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Garbage Disposal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152400</xdr:rowOff>
        </xdr:from>
        <xdr:to>
          <xdr:col>4</xdr:col>
          <xdr:colOff>212271</xdr:colOff>
          <xdr:row>40</xdr:row>
          <xdr:rowOff>32657</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Dishwasher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146957</xdr:rowOff>
        </xdr:from>
        <xdr:to>
          <xdr:col>5</xdr:col>
          <xdr:colOff>0</xdr:colOff>
          <xdr:row>41</xdr:row>
          <xdr:rowOff>32657</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Kitchen Exhaust Fan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146957</xdr:rowOff>
        </xdr:from>
        <xdr:to>
          <xdr:col>4</xdr:col>
          <xdr:colOff>544286</xdr:colOff>
          <xdr:row>42</xdr:row>
          <xdr:rowOff>32657</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Air Conditioning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146957</xdr:rowOff>
        </xdr:from>
        <xdr:to>
          <xdr:col>5</xdr:col>
          <xdr:colOff>185057</xdr:colOff>
          <xdr:row>43</xdr:row>
          <xdr:rowOff>32657</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Laundry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146957</xdr:rowOff>
        </xdr:from>
        <xdr:to>
          <xdr:col>5</xdr:col>
          <xdr:colOff>70757</xdr:colOff>
          <xdr:row>44</xdr:row>
          <xdr:rowOff>32657</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Washer/Dryer Hookup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152400</xdr:rowOff>
        </xdr:from>
        <xdr:to>
          <xdr:col>3</xdr:col>
          <xdr:colOff>609600</xdr:colOff>
          <xdr:row>45</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70757</xdr:rowOff>
        </xdr:from>
        <xdr:to>
          <xdr:col>9</xdr:col>
          <xdr:colOff>609600</xdr:colOff>
          <xdr:row>88</xdr:row>
          <xdr:rowOff>70757</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Zoning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146957</xdr:rowOff>
        </xdr:from>
        <xdr:to>
          <xdr:col>5</xdr:col>
          <xdr:colOff>0</xdr:colOff>
          <xdr:row>87</xdr:row>
          <xdr:rowOff>32657</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Rezoning is necessary to permit multifamily housing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146957</xdr:rowOff>
        </xdr:from>
        <xdr:to>
          <xdr:col>5</xdr:col>
          <xdr:colOff>609600</xdr:colOff>
          <xdr:row>88</xdr:row>
          <xdr:rowOff>32657</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Rezoning is not necessary; multifamily housing is a permitted use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70757</xdr:rowOff>
        </xdr:from>
        <xdr:to>
          <xdr:col>9</xdr:col>
          <xdr:colOff>609600</xdr:colOff>
          <xdr:row>59</xdr:row>
          <xdr:rowOff>59871</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Fee Simple Ownership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57</xdr:row>
          <xdr:rowOff>146957</xdr:rowOff>
        </xdr:from>
        <xdr:to>
          <xdr:col>7</xdr:col>
          <xdr:colOff>593271</xdr:colOff>
          <xdr:row>59</xdr:row>
          <xdr:rowOff>32657</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87086</xdr:colOff>
          <xdr:row>60</xdr:row>
          <xdr:rowOff>136071</xdr:rowOff>
        </xdr:from>
        <xdr:to>
          <xdr:col>9</xdr:col>
          <xdr:colOff>489857</xdr:colOff>
          <xdr:row>62</xdr:row>
          <xdr:rowOff>10886</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70757</xdr:rowOff>
        </xdr:from>
        <xdr:to>
          <xdr:col>9</xdr:col>
          <xdr:colOff>609600</xdr:colOff>
          <xdr:row>62</xdr:row>
          <xdr:rowOff>38100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Leasehold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125186</xdr:colOff>
          <xdr:row>60</xdr:row>
          <xdr:rowOff>146957</xdr:rowOff>
        </xdr:from>
        <xdr:to>
          <xdr:col>6</xdr:col>
          <xdr:colOff>555171</xdr:colOff>
          <xdr:row>62</xdr:row>
          <xdr:rowOff>32657</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59871</xdr:rowOff>
        </xdr:from>
        <xdr:to>
          <xdr:col>9</xdr:col>
          <xdr:colOff>609600</xdr:colOff>
          <xdr:row>65</xdr:row>
          <xdr:rowOff>59871</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Appraisal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59871</xdr:rowOff>
        </xdr:from>
        <xdr:to>
          <xdr:col>9</xdr:col>
          <xdr:colOff>609600</xdr:colOff>
          <xdr:row>71</xdr:row>
          <xdr:rowOff>59871</xdr:rowOff>
        </xdr:to>
        <xdr:sp macro="" textlink="">
          <xdr:nvSpPr>
            <xdr:cNvPr id="1093" name="Group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Identity of Interest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59871</xdr:rowOff>
        </xdr:from>
        <xdr:to>
          <xdr:col>9</xdr:col>
          <xdr:colOff>609600</xdr:colOff>
          <xdr:row>74</xdr:row>
          <xdr:rowOff>59871</xdr:rowOff>
        </xdr:to>
        <xdr:sp macro="" textlink="">
          <xdr:nvSpPr>
            <xdr:cNvPr id="1094" name="Group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Environmental Risk Factors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59871</xdr:rowOff>
        </xdr:from>
        <xdr:to>
          <xdr:col>9</xdr:col>
          <xdr:colOff>609600</xdr:colOff>
          <xdr:row>80</xdr:row>
          <xdr:rowOff>38100</xdr:rowOff>
        </xdr:to>
        <xdr:sp macro=""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Relocation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59871</xdr:rowOff>
        </xdr:from>
        <xdr:to>
          <xdr:col>9</xdr:col>
          <xdr:colOff>609600</xdr:colOff>
          <xdr:row>83</xdr:row>
          <xdr:rowOff>38100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Historic Structures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63</xdr:row>
          <xdr:rowOff>108857</xdr:rowOff>
        </xdr:from>
        <xdr:to>
          <xdr:col>6</xdr:col>
          <xdr:colOff>544286</xdr:colOff>
          <xdr:row>65</xdr:row>
          <xdr:rowOff>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125186</xdr:colOff>
          <xdr:row>69</xdr:row>
          <xdr:rowOff>146957</xdr:rowOff>
        </xdr:from>
        <xdr:to>
          <xdr:col>8</xdr:col>
          <xdr:colOff>555171</xdr:colOff>
          <xdr:row>71</xdr:row>
          <xdr:rowOff>32657</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72</xdr:row>
          <xdr:rowOff>146957</xdr:rowOff>
        </xdr:from>
        <xdr:to>
          <xdr:col>6</xdr:col>
          <xdr:colOff>544286</xdr:colOff>
          <xdr:row>74</xdr:row>
          <xdr:rowOff>32657</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78</xdr:row>
          <xdr:rowOff>146957</xdr:rowOff>
        </xdr:from>
        <xdr:to>
          <xdr:col>6</xdr:col>
          <xdr:colOff>544286</xdr:colOff>
          <xdr:row>80</xdr:row>
          <xdr:rowOff>32657</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125186</xdr:colOff>
          <xdr:row>81</xdr:row>
          <xdr:rowOff>146957</xdr:rowOff>
        </xdr:from>
        <xdr:to>
          <xdr:col>6</xdr:col>
          <xdr:colOff>555171</xdr:colOff>
          <xdr:row>83</xdr:row>
          <xdr:rowOff>32657</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70757</xdr:colOff>
          <xdr:row>60</xdr:row>
          <xdr:rowOff>146957</xdr:rowOff>
        </xdr:from>
        <xdr:to>
          <xdr:col>7</xdr:col>
          <xdr:colOff>582386</xdr:colOff>
          <xdr:row>62</xdr:row>
          <xdr:rowOff>32657</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63</xdr:row>
          <xdr:rowOff>136071</xdr:rowOff>
        </xdr:from>
        <xdr:to>
          <xdr:col>7</xdr:col>
          <xdr:colOff>593271</xdr:colOff>
          <xdr:row>65</xdr:row>
          <xdr:rowOff>21771</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69</xdr:row>
          <xdr:rowOff>146957</xdr:rowOff>
        </xdr:from>
        <xdr:to>
          <xdr:col>9</xdr:col>
          <xdr:colOff>544286</xdr:colOff>
          <xdr:row>71</xdr:row>
          <xdr:rowOff>32657</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72</xdr:row>
          <xdr:rowOff>146957</xdr:rowOff>
        </xdr:from>
        <xdr:to>
          <xdr:col>7</xdr:col>
          <xdr:colOff>593271</xdr:colOff>
          <xdr:row>74</xdr:row>
          <xdr:rowOff>32657</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78</xdr:row>
          <xdr:rowOff>146957</xdr:rowOff>
        </xdr:from>
        <xdr:to>
          <xdr:col>7</xdr:col>
          <xdr:colOff>593271</xdr:colOff>
          <xdr:row>80</xdr:row>
          <xdr:rowOff>32657</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81</xdr:row>
          <xdr:rowOff>146957</xdr:rowOff>
        </xdr:from>
        <xdr:to>
          <xdr:col>7</xdr:col>
          <xdr:colOff>593271</xdr:colOff>
          <xdr:row>83</xdr:row>
          <xdr:rowOff>32657</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57</xdr:row>
          <xdr:rowOff>146957</xdr:rowOff>
        </xdr:from>
        <xdr:to>
          <xdr:col>6</xdr:col>
          <xdr:colOff>544286</xdr:colOff>
          <xdr:row>59</xdr:row>
          <xdr:rowOff>32657</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89</xdr:row>
          <xdr:rowOff>152400</xdr:rowOff>
        </xdr:from>
        <xdr:to>
          <xdr:col>8</xdr:col>
          <xdr:colOff>32657</xdr:colOff>
          <xdr:row>91</xdr:row>
          <xdr:rowOff>32657</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Storm Sewer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89</xdr:row>
          <xdr:rowOff>146957</xdr:rowOff>
        </xdr:from>
        <xdr:to>
          <xdr:col>9</xdr:col>
          <xdr:colOff>419100</xdr:colOff>
          <xdr:row>91</xdr:row>
          <xdr:rowOff>32657</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Sanitary Sewer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90</xdr:row>
          <xdr:rowOff>152400</xdr:rowOff>
        </xdr:from>
        <xdr:to>
          <xdr:col>8</xdr:col>
          <xdr:colOff>32657</xdr:colOff>
          <xdr:row>92</xdr:row>
          <xdr:rowOff>32657</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87086</xdr:colOff>
          <xdr:row>90</xdr:row>
          <xdr:rowOff>152400</xdr:rowOff>
        </xdr:from>
        <xdr:to>
          <xdr:col>9</xdr:col>
          <xdr:colOff>315686</xdr:colOff>
          <xdr:row>92</xdr:row>
          <xdr:rowOff>32657</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146957</xdr:rowOff>
        </xdr:from>
        <xdr:to>
          <xdr:col>1</xdr:col>
          <xdr:colOff>582386</xdr:colOff>
          <xdr:row>95</xdr:row>
          <xdr:rowOff>32657</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Gas Forced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146957</xdr:rowOff>
        </xdr:from>
        <xdr:to>
          <xdr:col>1</xdr:col>
          <xdr:colOff>582386</xdr:colOff>
          <xdr:row>96</xdr:row>
          <xdr:rowOff>32657</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 Baseboard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95</xdr:row>
          <xdr:rowOff>146957</xdr:rowOff>
        </xdr:from>
        <xdr:to>
          <xdr:col>1</xdr:col>
          <xdr:colOff>582386</xdr:colOff>
          <xdr:row>97</xdr:row>
          <xdr:rowOff>32657</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 Heat Pump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146957</xdr:rowOff>
        </xdr:from>
        <xdr:to>
          <xdr:col>1</xdr:col>
          <xdr:colOff>304800</xdr:colOff>
          <xdr:row>98</xdr:row>
          <xdr:rowOff>32657</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146957</xdr:rowOff>
        </xdr:from>
        <xdr:to>
          <xdr:col>4</xdr:col>
          <xdr:colOff>239486</xdr:colOff>
          <xdr:row>95</xdr:row>
          <xdr:rowOff>21771</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152400</xdr:rowOff>
        </xdr:from>
        <xdr:to>
          <xdr:col>4</xdr:col>
          <xdr:colOff>239486</xdr:colOff>
          <xdr:row>96</xdr:row>
          <xdr:rowOff>32657</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146957</xdr:rowOff>
        </xdr:from>
        <xdr:to>
          <xdr:col>4</xdr:col>
          <xdr:colOff>304800</xdr:colOff>
          <xdr:row>97</xdr:row>
          <xdr:rowOff>32657</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146957</xdr:rowOff>
        </xdr:from>
        <xdr:to>
          <xdr:col>7</xdr:col>
          <xdr:colOff>304800</xdr:colOff>
          <xdr:row>97</xdr:row>
          <xdr:rowOff>32657</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146957</xdr:rowOff>
        </xdr:from>
        <xdr:to>
          <xdr:col>8</xdr:col>
          <xdr:colOff>0</xdr:colOff>
          <xdr:row>96</xdr:row>
          <xdr:rowOff>32657</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 Forced Air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146957</xdr:rowOff>
        </xdr:from>
        <xdr:to>
          <xdr:col>8</xdr:col>
          <xdr:colOff>0</xdr:colOff>
          <xdr:row>95</xdr:row>
          <xdr:rowOff>32657</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 Window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32657</xdr:rowOff>
        </xdr:from>
        <xdr:to>
          <xdr:col>9</xdr:col>
          <xdr:colOff>609600</xdr:colOff>
          <xdr:row>77</xdr:row>
          <xdr:rowOff>59871</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Flood Plain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75</xdr:row>
          <xdr:rowOff>146957</xdr:rowOff>
        </xdr:from>
        <xdr:to>
          <xdr:col>6</xdr:col>
          <xdr:colOff>544286</xdr:colOff>
          <xdr:row>77</xdr:row>
          <xdr:rowOff>32657</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87086</xdr:colOff>
          <xdr:row>75</xdr:row>
          <xdr:rowOff>146957</xdr:rowOff>
        </xdr:from>
        <xdr:to>
          <xdr:col>7</xdr:col>
          <xdr:colOff>593271</xdr:colOff>
          <xdr:row>77</xdr:row>
          <xdr:rowOff>32657</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59871</xdr:rowOff>
        </xdr:from>
        <xdr:to>
          <xdr:col>9</xdr:col>
          <xdr:colOff>609600</xdr:colOff>
          <xdr:row>68</xdr:row>
          <xdr:rowOff>59871</xdr:rowOff>
        </xdr:to>
        <xdr:sp macro="" textlink="">
          <xdr:nvSpPr>
            <xdr:cNvPr id="1127" name="Group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Conflict of Interest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66</xdr:row>
          <xdr:rowOff>114300</xdr:rowOff>
        </xdr:from>
        <xdr:to>
          <xdr:col>6</xdr:col>
          <xdr:colOff>544286</xdr:colOff>
          <xdr:row>68</xdr:row>
          <xdr:rowOff>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136071</xdr:colOff>
          <xdr:row>66</xdr:row>
          <xdr:rowOff>125186</xdr:rowOff>
        </xdr:from>
        <xdr:to>
          <xdr:col>7</xdr:col>
          <xdr:colOff>604157</xdr:colOff>
          <xdr:row>68</xdr:row>
          <xdr:rowOff>10886</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87086</xdr:colOff>
          <xdr:row>14</xdr:row>
          <xdr:rowOff>59871</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Tenant-Based Rental Assistance (HUD)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146957</xdr:rowOff>
        </xdr:from>
        <xdr:to>
          <xdr:col>3</xdr:col>
          <xdr:colOff>87086</xdr:colOff>
          <xdr:row>15</xdr:row>
          <xdr:rowOff>32657</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Tenant-Based Rental Assistance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146957</xdr:rowOff>
        </xdr:from>
        <xdr:to>
          <xdr:col>3</xdr:col>
          <xdr:colOff>87086</xdr:colOff>
          <xdr:row>16</xdr:row>
          <xdr:rowOff>32657</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Project-Based Rental Assistance (HUD)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146957</xdr:rowOff>
        </xdr:from>
        <xdr:to>
          <xdr:col>3</xdr:col>
          <xdr:colOff>87086</xdr:colOff>
          <xdr:row>17</xdr:row>
          <xdr:rowOff>32657</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Project-Based Rental Assistance (State)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152400</xdr:rowOff>
        </xdr:from>
        <xdr:to>
          <xdr:col>1</xdr:col>
          <xdr:colOff>10886</xdr:colOff>
          <xdr:row>20</xdr:row>
          <xdr:rowOff>32657</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152400</xdr:rowOff>
        </xdr:from>
        <xdr:to>
          <xdr:col>1</xdr:col>
          <xdr:colOff>10886</xdr:colOff>
          <xdr:row>21</xdr:row>
          <xdr:rowOff>32657</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Sewer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642257</xdr:colOff>
          <xdr:row>18</xdr:row>
          <xdr:rowOff>152400</xdr:rowOff>
        </xdr:from>
        <xdr:to>
          <xdr:col>2</xdr:col>
          <xdr:colOff>0</xdr:colOff>
          <xdr:row>20</xdr:row>
          <xdr:rowOff>32657</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642257</xdr:colOff>
          <xdr:row>19</xdr:row>
          <xdr:rowOff>152400</xdr:rowOff>
        </xdr:from>
        <xdr:to>
          <xdr:col>2</xdr:col>
          <xdr:colOff>0</xdr:colOff>
          <xdr:row>21</xdr:row>
          <xdr:rowOff>32657</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2</xdr:col>
          <xdr:colOff>190500</xdr:colOff>
          <xdr:row>53</xdr:row>
          <xdr:rowOff>59871</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 (indicate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517071</xdr:colOff>
          <xdr:row>53</xdr:row>
          <xdr:rowOff>59871</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87086</xdr:rowOff>
        </xdr:from>
        <xdr:to>
          <xdr:col>9</xdr:col>
          <xdr:colOff>174171</xdr:colOff>
          <xdr:row>53</xdr:row>
          <xdr:rowOff>59871</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Federal Subsidies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8</xdr:col>
          <xdr:colOff>21771</xdr:colOff>
          <xdr:row>50</xdr:row>
          <xdr:rowOff>59871</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Tax-exempt Bond Financing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8</xdr:col>
          <xdr:colOff>32657</xdr:colOff>
          <xdr:row>51</xdr:row>
          <xdr:rowOff>59871</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Rural Development 515 Financing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5</xdr:col>
          <xdr:colOff>571500</xdr:colOff>
          <xdr:row>52</xdr:row>
          <xdr:rowOff>59871</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174171</xdr:colOff>
          <xdr:row>56</xdr:row>
          <xdr:rowOff>59871</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 (attach)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136071</xdr:colOff>
          <xdr:row>55</xdr:row>
          <xdr:rowOff>0</xdr:rowOff>
        </xdr:from>
        <xdr:to>
          <xdr:col>7</xdr:col>
          <xdr:colOff>582386</xdr:colOff>
          <xdr:row>56</xdr:row>
          <xdr:rowOff>59871</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70757</xdr:rowOff>
        </xdr:from>
        <xdr:to>
          <xdr:col>9</xdr:col>
          <xdr:colOff>174171</xdr:colOff>
          <xdr:row>56</xdr:row>
          <xdr:rowOff>59871</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Construction Commitment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146957</xdr:rowOff>
        </xdr:from>
        <xdr:to>
          <xdr:col>7</xdr:col>
          <xdr:colOff>163286</xdr:colOff>
          <xdr:row>59</xdr:row>
          <xdr:rowOff>32657</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 (attach)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136071</xdr:colOff>
          <xdr:row>57</xdr:row>
          <xdr:rowOff>146957</xdr:rowOff>
        </xdr:from>
        <xdr:to>
          <xdr:col>7</xdr:col>
          <xdr:colOff>544286</xdr:colOff>
          <xdr:row>59</xdr:row>
          <xdr:rowOff>32657</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38100</xdr:rowOff>
        </xdr:from>
        <xdr:to>
          <xdr:col>9</xdr:col>
          <xdr:colOff>174171</xdr:colOff>
          <xdr:row>59</xdr:row>
          <xdr:rowOff>38100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Permanent Commitment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146957</xdr:rowOff>
        </xdr:from>
        <xdr:to>
          <xdr:col>7</xdr:col>
          <xdr:colOff>146957</xdr:colOff>
          <xdr:row>62</xdr:row>
          <xdr:rowOff>32657</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 (attach)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136071</xdr:colOff>
          <xdr:row>60</xdr:row>
          <xdr:rowOff>146957</xdr:rowOff>
        </xdr:from>
        <xdr:to>
          <xdr:col>7</xdr:col>
          <xdr:colOff>571500</xdr:colOff>
          <xdr:row>62</xdr:row>
          <xdr:rowOff>32657</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59871</xdr:rowOff>
        </xdr:from>
        <xdr:to>
          <xdr:col>9</xdr:col>
          <xdr:colOff>163286</xdr:colOff>
          <xdr:row>62</xdr:row>
          <xdr:rowOff>38100</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Government Commitment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478971</xdr:colOff>
          <xdr:row>55</xdr:row>
          <xdr:rowOff>0</xdr:rowOff>
        </xdr:from>
        <xdr:to>
          <xdr:col>9</xdr:col>
          <xdr:colOff>97971</xdr:colOff>
          <xdr:row>56</xdr:row>
          <xdr:rowOff>59871</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489857</xdr:colOff>
          <xdr:row>57</xdr:row>
          <xdr:rowOff>146957</xdr:rowOff>
        </xdr:from>
        <xdr:to>
          <xdr:col>9</xdr:col>
          <xdr:colOff>97971</xdr:colOff>
          <xdr:row>59</xdr:row>
          <xdr:rowOff>32657</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478971</xdr:colOff>
          <xdr:row>60</xdr:row>
          <xdr:rowOff>146957</xdr:rowOff>
        </xdr:from>
        <xdr:to>
          <xdr:col>9</xdr:col>
          <xdr:colOff>97971</xdr:colOff>
          <xdr:row>62</xdr:row>
          <xdr:rowOff>32657</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87086</xdr:rowOff>
        </xdr:from>
        <xdr:to>
          <xdr:col>9</xdr:col>
          <xdr:colOff>609600</xdr:colOff>
          <xdr:row>5</xdr:row>
          <xdr:rowOff>38100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Bankruptcy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59871</xdr:rowOff>
        </xdr:from>
        <xdr:to>
          <xdr:col>9</xdr:col>
          <xdr:colOff>609600</xdr:colOff>
          <xdr:row>9</xdr:row>
          <xdr:rowOff>38100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Judgments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70757</xdr:rowOff>
        </xdr:from>
        <xdr:to>
          <xdr:col>9</xdr:col>
          <xdr:colOff>609600</xdr:colOff>
          <xdr:row>13</xdr:row>
          <xdr:rowOff>59871</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Litigation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59871</xdr:rowOff>
        </xdr:from>
        <xdr:to>
          <xdr:col>9</xdr:col>
          <xdr:colOff>604157</xdr:colOff>
          <xdr:row>17</xdr:row>
          <xdr:rowOff>59871</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US" sz="800" b="0" i="0" u="none" strike="noStrike" baseline="0">
                  <a:solidFill>
                    <a:srgbClr val="000000"/>
                  </a:solidFill>
                  <a:latin typeface="Tahoma"/>
                  <a:ea typeface="Tahoma"/>
                  <a:cs typeface="Tahoma"/>
                </a:rPr>
                <a:t>Mortgage Default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3</xdr:row>
          <xdr:rowOff>146957</xdr:rowOff>
        </xdr:from>
        <xdr:to>
          <xdr:col>8</xdr:col>
          <xdr:colOff>604157</xdr:colOff>
          <xdr:row>5</xdr:row>
          <xdr:rowOff>32657</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59871</xdr:colOff>
          <xdr:row>7</xdr:row>
          <xdr:rowOff>146957</xdr:rowOff>
        </xdr:from>
        <xdr:to>
          <xdr:col>8</xdr:col>
          <xdr:colOff>593271</xdr:colOff>
          <xdr:row>9</xdr:row>
          <xdr:rowOff>32657</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11</xdr:row>
          <xdr:rowOff>146957</xdr:rowOff>
        </xdr:from>
        <xdr:to>
          <xdr:col>8</xdr:col>
          <xdr:colOff>604157</xdr:colOff>
          <xdr:row>13</xdr:row>
          <xdr:rowOff>32657</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15</xdr:row>
          <xdr:rowOff>146957</xdr:rowOff>
        </xdr:from>
        <xdr:to>
          <xdr:col>8</xdr:col>
          <xdr:colOff>604157</xdr:colOff>
          <xdr:row>17</xdr:row>
          <xdr:rowOff>32657</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146957</xdr:rowOff>
        </xdr:from>
        <xdr:to>
          <xdr:col>9</xdr:col>
          <xdr:colOff>604157</xdr:colOff>
          <xdr:row>5</xdr:row>
          <xdr:rowOff>32657</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7</xdr:row>
          <xdr:rowOff>146957</xdr:rowOff>
        </xdr:from>
        <xdr:to>
          <xdr:col>9</xdr:col>
          <xdr:colOff>604157</xdr:colOff>
          <xdr:row>9</xdr:row>
          <xdr:rowOff>32657</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87086</xdr:colOff>
          <xdr:row>11</xdr:row>
          <xdr:rowOff>146957</xdr:rowOff>
        </xdr:from>
        <xdr:to>
          <xdr:col>9</xdr:col>
          <xdr:colOff>609600</xdr:colOff>
          <xdr:row>13</xdr:row>
          <xdr:rowOff>32657</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87086</xdr:colOff>
          <xdr:row>15</xdr:row>
          <xdr:rowOff>146957</xdr:rowOff>
        </xdr:from>
        <xdr:to>
          <xdr:col>9</xdr:col>
          <xdr:colOff>609600</xdr:colOff>
          <xdr:row>17</xdr:row>
          <xdr:rowOff>32657</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2.vml"/><Relationship Id="rId7"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18" Type="http://schemas.openxmlformats.org/officeDocument/2006/relationships/ctrlProp" Target="../ctrlProps/ctrlProp108.xml"/><Relationship Id="rId3" Type="http://schemas.openxmlformats.org/officeDocument/2006/relationships/vmlDrawing" Target="../drawings/vmlDrawing3.vml"/><Relationship Id="rId21" Type="http://schemas.openxmlformats.org/officeDocument/2006/relationships/ctrlProp" Target="../ctrlProps/ctrlProp111.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106.xml"/><Relationship Id="rId20" Type="http://schemas.openxmlformats.org/officeDocument/2006/relationships/ctrlProp" Target="../ctrlProps/ctrlProp110.xml"/><Relationship Id="rId1" Type="http://schemas.openxmlformats.org/officeDocument/2006/relationships/printerSettings" Target="../printerSettings/printerSettings3.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19" Type="http://schemas.openxmlformats.org/officeDocument/2006/relationships/ctrlProp" Target="../ctrlProps/ctrlProp109.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4.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5" Type="http://schemas.openxmlformats.org/officeDocument/2006/relationships/ctrlProp" Target="../ctrlProps/ctrlProp12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showGridLines="0" zoomScaleNormal="100" workbookViewId="0">
      <selection activeCell="B44" sqref="B44"/>
    </sheetView>
  </sheetViews>
  <sheetFormatPr defaultColWidth="10.796875" defaultRowHeight="12.9" x14ac:dyDescent="0.35"/>
  <sheetData>
    <row r="1" spans="1:10" x14ac:dyDescent="0.35">
      <c r="A1" s="29" t="s">
        <v>0</v>
      </c>
      <c r="B1" s="30"/>
      <c r="C1" s="30"/>
      <c r="D1" s="30"/>
      <c r="E1" s="30"/>
      <c r="F1" s="30"/>
      <c r="G1" s="30"/>
      <c r="H1" s="30"/>
      <c r="I1" s="30"/>
      <c r="J1" s="13" t="s">
        <v>1</v>
      </c>
    </row>
    <row r="2" spans="1:10" x14ac:dyDescent="0.35">
      <c r="A2" s="27" t="s">
        <v>2</v>
      </c>
      <c r="B2" s="2"/>
      <c r="C2" s="2"/>
      <c r="D2" s="2"/>
      <c r="E2" s="2"/>
      <c r="F2" s="2"/>
      <c r="G2" s="2"/>
      <c r="H2" s="2"/>
      <c r="I2" s="2"/>
      <c r="J2" s="28" t="s">
        <v>3</v>
      </c>
    </row>
    <row r="4" spans="1:10" x14ac:dyDescent="0.35">
      <c r="A4" s="5" t="s">
        <v>4</v>
      </c>
      <c r="B4" s="6"/>
      <c r="C4" s="6"/>
      <c r="D4" s="6"/>
      <c r="E4" s="6"/>
      <c r="F4" s="6"/>
      <c r="G4" s="6"/>
      <c r="H4" s="6"/>
      <c r="I4" s="6"/>
      <c r="J4" s="6"/>
    </row>
    <row r="6" spans="1:10" x14ac:dyDescent="0.35">
      <c r="A6" s="1" t="s">
        <v>5</v>
      </c>
    </row>
    <row r="7" spans="1:10" x14ac:dyDescent="0.35">
      <c r="A7" t="s">
        <v>6</v>
      </c>
      <c r="C7" s="82"/>
      <c r="D7" s="82"/>
      <c r="E7" s="82"/>
      <c r="F7" s="82"/>
      <c r="G7" s="82"/>
      <c r="H7" s="82"/>
      <c r="I7" s="82"/>
      <c r="J7" s="82"/>
    </row>
    <row r="8" spans="1:10" x14ac:dyDescent="0.35">
      <c r="A8" t="s">
        <v>7</v>
      </c>
      <c r="C8" s="82"/>
      <c r="D8" s="82"/>
      <c r="E8" s="82"/>
      <c r="F8" s="82"/>
      <c r="G8" s="82"/>
      <c r="H8" s="82"/>
      <c r="I8" s="82"/>
      <c r="J8" s="82"/>
    </row>
    <row r="9" spans="1:10" x14ac:dyDescent="0.35">
      <c r="A9" t="s">
        <v>8</v>
      </c>
      <c r="C9" s="86" t="s">
        <v>9</v>
      </c>
      <c r="D9" s="86"/>
      <c r="E9" s="3" t="s">
        <v>10</v>
      </c>
      <c r="F9" s="86" t="s">
        <v>11</v>
      </c>
      <c r="G9" s="86"/>
      <c r="H9" s="3" t="s">
        <v>12</v>
      </c>
      <c r="I9" s="85"/>
      <c r="J9" s="85"/>
    </row>
    <row r="11" spans="1:10" x14ac:dyDescent="0.35">
      <c r="G11" s="4"/>
    </row>
    <row r="13" spans="1:10" x14ac:dyDescent="0.35">
      <c r="A13" s="1" t="s">
        <v>13</v>
      </c>
    </row>
    <row r="14" spans="1:10" x14ac:dyDescent="0.35">
      <c r="A14" t="s">
        <v>14</v>
      </c>
      <c r="C14" s="82"/>
      <c r="D14" s="82"/>
      <c r="E14" s="82"/>
      <c r="F14" s="82"/>
      <c r="G14" s="82"/>
      <c r="H14" s="82"/>
      <c r="I14" s="82"/>
      <c r="J14" s="82"/>
    </row>
    <row r="15" spans="1:10" x14ac:dyDescent="0.35">
      <c r="A15" t="s">
        <v>7</v>
      </c>
      <c r="C15" s="82"/>
      <c r="D15" s="82"/>
      <c r="E15" s="82"/>
      <c r="F15" s="82"/>
      <c r="G15" s="82"/>
      <c r="H15" s="82"/>
      <c r="I15" s="82"/>
      <c r="J15" s="82"/>
    </row>
    <row r="16" spans="1:10" x14ac:dyDescent="0.35">
      <c r="A16" t="s">
        <v>8</v>
      </c>
      <c r="C16" s="84"/>
      <c r="D16" s="84"/>
      <c r="E16" s="4" t="s">
        <v>10</v>
      </c>
      <c r="F16" s="84"/>
      <c r="G16" s="84"/>
      <c r="H16" s="4" t="s">
        <v>12</v>
      </c>
      <c r="I16" s="85"/>
      <c r="J16" s="85"/>
    </row>
    <row r="17" spans="1:10" x14ac:dyDescent="0.35">
      <c r="A17" t="s">
        <v>15</v>
      </c>
      <c r="C17" s="82"/>
      <c r="D17" s="82"/>
      <c r="E17" s="82"/>
      <c r="G17" t="s">
        <v>16</v>
      </c>
      <c r="H17" s="87"/>
      <c r="I17" s="87"/>
      <c r="J17" s="87"/>
    </row>
    <row r="18" spans="1:10" x14ac:dyDescent="0.35">
      <c r="A18" t="s">
        <v>17</v>
      </c>
      <c r="C18" s="82"/>
      <c r="D18" s="82"/>
      <c r="E18" s="82"/>
      <c r="G18" t="s">
        <v>18</v>
      </c>
      <c r="H18" s="87"/>
      <c r="I18" s="87"/>
      <c r="J18" s="87"/>
    </row>
    <row r="19" spans="1:10" x14ac:dyDescent="0.35">
      <c r="A19" t="s">
        <v>19</v>
      </c>
      <c r="C19" s="83"/>
      <c r="D19" s="82"/>
      <c r="E19" s="82"/>
      <c r="F19" s="82"/>
      <c r="G19" s="82"/>
      <c r="H19" s="82"/>
      <c r="I19" s="82"/>
      <c r="J19" s="82"/>
    </row>
    <row r="21" spans="1:10" x14ac:dyDescent="0.35">
      <c r="A21" s="1" t="s">
        <v>20</v>
      </c>
    </row>
    <row r="22" spans="1:10" x14ac:dyDescent="0.35">
      <c r="A22" t="s">
        <v>21</v>
      </c>
      <c r="C22" s="82"/>
      <c r="D22" s="82"/>
      <c r="E22" s="82"/>
      <c r="F22" s="82"/>
      <c r="G22" s="82"/>
      <c r="H22" s="82"/>
      <c r="I22" s="82"/>
      <c r="J22" s="82"/>
    </row>
    <row r="23" spans="1:10" x14ac:dyDescent="0.35">
      <c r="A23" t="s">
        <v>7</v>
      </c>
      <c r="C23" s="82"/>
      <c r="D23" s="82"/>
      <c r="E23" s="82"/>
      <c r="F23" s="82"/>
      <c r="G23" s="82"/>
      <c r="H23" s="82"/>
      <c r="I23" s="82"/>
      <c r="J23" s="82"/>
    </row>
    <row r="24" spans="1:10" x14ac:dyDescent="0.35">
      <c r="A24" t="s">
        <v>8</v>
      </c>
      <c r="C24" s="84"/>
      <c r="D24" s="84"/>
      <c r="E24" s="3" t="s">
        <v>10</v>
      </c>
      <c r="F24" s="84"/>
      <c r="G24" s="84"/>
      <c r="H24" s="3" t="s">
        <v>12</v>
      </c>
      <c r="I24" s="85"/>
      <c r="J24" s="85"/>
    </row>
    <row r="25" spans="1:10" x14ac:dyDescent="0.35">
      <c r="A25" t="s">
        <v>22</v>
      </c>
      <c r="C25" s="87"/>
      <c r="D25" s="87"/>
      <c r="E25" s="87"/>
      <c r="F25" s="88" t="s">
        <v>23</v>
      </c>
      <c r="G25" s="88"/>
      <c r="H25" s="82"/>
      <c r="I25" s="82"/>
      <c r="J25" s="82"/>
    </row>
    <row r="27" spans="1:10" x14ac:dyDescent="0.35">
      <c r="F27" s="7"/>
    </row>
    <row r="29" spans="1:10" x14ac:dyDescent="0.35">
      <c r="A29" s="1" t="s">
        <v>24</v>
      </c>
      <c r="G29" s="1" t="s">
        <v>25</v>
      </c>
      <c r="I29" s="4" t="s">
        <v>26</v>
      </c>
      <c r="J29" s="4" t="s">
        <v>27</v>
      </c>
    </row>
    <row r="30" spans="1:10" x14ac:dyDescent="0.35">
      <c r="A30" t="s">
        <v>28</v>
      </c>
      <c r="G30" t="s">
        <v>29</v>
      </c>
      <c r="I30" s="33"/>
      <c r="J30" s="14"/>
    </row>
    <row r="31" spans="1:10" x14ac:dyDescent="0.35">
      <c r="A31" t="s">
        <v>30</v>
      </c>
      <c r="G31" s="7" t="s">
        <v>31</v>
      </c>
      <c r="I31" s="34"/>
      <c r="J31" s="14"/>
    </row>
    <row r="32" spans="1:10" x14ac:dyDescent="0.35">
      <c r="A32" t="s">
        <v>32</v>
      </c>
      <c r="G32" t="s">
        <v>33</v>
      </c>
      <c r="I32" s="34"/>
      <c r="J32" s="15"/>
    </row>
    <row r="33" spans="1:10" x14ac:dyDescent="0.35">
      <c r="A33" t="s">
        <v>34</v>
      </c>
      <c r="G33" t="s">
        <v>35</v>
      </c>
      <c r="I33" s="35">
        <f>SUM(I30:I32)</f>
        <v>0</v>
      </c>
      <c r="J33" s="21">
        <f>SUM(J30:J32)</f>
        <v>0</v>
      </c>
    </row>
    <row r="34" spans="1:10" x14ac:dyDescent="0.35">
      <c r="A34" t="s">
        <v>36</v>
      </c>
    </row>
    <row r="36" spans="1:10" x14ac:dyDescent="0.35">
      <c r="A36" s="1" t="s">
        <v>37</v>
      </c>
      <c r="B36" s="4" t="s">
        <v>38</v>
      </c>
      <c r="D36" s="1" t="s">
        <v>39</v>
      </c>
      <c r="G36" s="1" t="s">
        <v>40</v>
      </c>
      <c r="I36" s="4" t="s">
        <v>41</v>
      </c>
    </row>
    <row r="37" spans="1:10" x14ac:dyDescent="0.35">
      <c r="A37" t="s">
        <v>42</v>
      </c>
      <c r="B37" s="14"/>
      <c r="G37" t="s">
        <v>43</v>
      </c>
      <c r="I37" s="14"/>
    </row>
    <row r="38" spans="1:10" x14ac:dyDescent="0.35">
      <c r="A38" t="s">
        <v>44</v>
      </c>
      <c r="B38" s="15"/>
      <c r="G38" t="s">
        <v>45</v>
      </c>
      <c r="I38" s="15"/>
    </row>
    <row r="39" spans="1:10" x14ac:dyDescent="0.35">
      <c r="A39" t="s">
        <v>46</v>
      </c>
      <c r="B39" s="15"/>
      <c r="G39" t="s">
        <v>47</v>
      </c>
      <c r="I39" s="15"/>
    </row>
    <row r="40" spans="1:10" x14ac:dyDescent="0.35">
      <c r="A40" t="s">
        <v>35</v>
      </c>
      <c r="B40" s="21">
        <f>SUM(B37:B39)</f>
        <v>0</v>
      </c>
      <c r="G40" t="s">
        <v>48</v>
      </c>
      <c r="I40" s="15"/>
    </row>
    <row r="41" spans="1:10" x14ac:dyDescent="0.35">
      <c r="G41" t="s">
        <v>49</v>
      </c>
      <c r="I41" s="15"/>
    </row>
    <row r="42" spans="1:10" x14ac:dyDescent="0.35">
      <c r="A42" s="1" t="s">
        <v>50</v>
      </c>
      <c r="G42" t="s">
        <v>35</v>
      </c>
      <c r="I42" s="21">
        <f>SUM(I37:I41)</f>
        <v>0</v>
      </c>
    </row>
    <row r="43" spans="1:10" x14ac:dyDescent="0.35">
      <c r="A43" t="s">
        <v>51</v>
      </c>
      <c r="B43" s="14"/>
    </row>
    <row r="44" spans="1:10" x14ac:dyDescent="0.35">
      <c r="A44" t="s">
        <v>52</v>
      </c>
      <c r="B44" s="15"/>
      <c r="G44" t="s">
        <v>53</v>
      </c>
      <c r="I44" s="14"/>
    </row>
    <row r="45" spans="1:10" x14ac:dyDescent="0.35">
      <c r="A45" t="s">
        <v>35</v>
      </c>
      <c r="B45" s="21">
        <f>SUM(B43:B44)</f>
        <v>0</v>
      </c>
      <c r="E45" s="14"/>
    </row>
    <row r="46" spans="1:10" x14ac:dyDescent="0.35">
      <c r="B46" s="9"/>
    </row>
    <row r="47" spans="1:10" x14ac:dyDescent="0.35">
      <c r="A47" s="1" t="s">
        <v>54</v>
      </c>
    </row>
    <row r="50" spans="1:10" x14ac:dyDescent="0.35">
      <c r="I50" s="14"/>
    </row>
    <row r="52" spans="1:10" x14ac:dyDescent="0.35">
      <c r="A52" t="s">
        <v>55</v>
      </c>
    </row>
    <row r="53" spans="1:10" x14ac:dyDescent="0.35">
      <c r="A53" s="82"/>
      <c r="B53" s="82"/>
      <c r="C53" s="82"/>
      <c r="D53" s="82"/>
      <c r="E53" s="82"/>
      <c r="F53" s="82"/>
      <c r="G53" s="82"/>
      <c r="H53" s="82"/>
      <c r="I53" s="82"/>
      <c r="J53" s="82"/>
    </row>
    <row r="54" spans="1:10" x14ac:dyDescent="0.35">
      <c r="A54" s="1" t="s">
        <v>56</v>
      </c>
    </row>
    <row r="55" spans="1:10" x14ac:dyDescent="0.35">
      <c r="A55" t="s">
        <v>57</v>
      </c>
      <c r="C55" s="14"/>
    </row>
    <row r="56" spans="1:10" x14ac:dyDescent="0.35">
      <c r="A56" t="s">
        <v>58</v>
      </c>
      <c r="C56" s="15"/>
    </row>
    <row r="57" spans="1:10" x14ac:dyDescent="0.35">
      <c r="C57" s="9"/>
    </row>
    <row r="59" spans="1:10" x14ac:dyDescent="0.35">
      <c r="A59" t="s">
        <v>59</v>
      </c>
    </row>
    <row r="62" spans="1:10" x14ac:dyDescent="0.35">
      <c r="A62" t="s">
        <v>60</v>
      </c>
    </row>
    <row r="65" spans="1:1" x14ac:dyDescent="0.35">
      <c r="A65" t="s">
        <v>61</v>
      </c>
    </row>
    <row r="68" spans="1:1" x14ac:dyDescent="0.35">
      <c r="A68" t="s">
        <v>62</v>
      </c>
    </row>
    <row r="71" spans="1:1" x14ac:dyDescent="0.35">
      <c r="A71" t="s">
        <v>63</v>
      </c>
    </row>
    <row r="74" spans="1:1" x14ac:dyDescent="0.35">
      <c r="A74" t="s">
        <v>64</v>
      </c>
    </row>
    <row r="77" spans="1:1" x14ac:dyDescent="0.35">
      <c r="A77" t="s">
        <v>65</v>
      </c>
    </row>
    <row r="80" spans="1:1" x14ac:dyDescent="0.35">
      <c r="A80" t="s">
        <v>66</v>
      </c>
    </row>
    <row r="83" spans="1:9" x14ac:dyDescent="0.35">
      <c r="A83" t="s">
        <v>67</v>
      </c>
    </row>
    <row r="85" spans="1:9" x14ac:dyDescent="0.35">
      <c r="A85" s="11"/>
    </row>
    <row r="86" spans="1:9" x14ac:dyDescent="0.35">
      <c r="A86" s="11" t="s">
        <v>68</v>
      </c>
      <c r="D86" s="82"/>
      <c r="E86" s="82"/>
      <c r="F86" s="82"/>
      <c r="G86" s="82"/>
      <c r="H86" s="82"/>
    </row>
    <row r="87" spans="1:9" x14ac:dyDescent="0.35">
      <c r="G87" s="82"/>
      <c r="H87" s="82"/>
      <c r="I87" s="82"/>
    </row>
    <row r="88" spans="1:9" x14ac:dyDescent="0.35">
      <c r="G88" s="82"/>
      <c r="H88" s="82"/>
      <c r="I88" s="82"/>
    </row>
    <row r="90" spans="1:9" x14ac:dyDescent="0.35">
      <c r="A90" s="1" t="s">
        <v>69</v>
      </c>
    </row>
    <row r="91" spans="1:9" x14ac:dyDescent="0.35">
      <c r="A91" t="s">
        <v>70</v>
      </c>
    </row>
    <row r="94" spans="1:9" x14ac:dyDescent="0.35">
      <c r="A94" s="1" t="s">
        <v>71</v>
      </c>
      <c r="D94" s="1" t="s">
        <v>72</v>
      </c>
      <c r="G94" s="1" t="s">
        <v>73</v>
      </c>
    </row>
    <row r="100" spans="1:5" x14ac:dyDescent="0.35">
      <c r="A100" s="1" t="s">
        <v>74</v>
      </c>
    </row>
    <row r="101" spans="1:5" x14ac:dyDescent="0.35">
      <c r="A101" s="81" t="s">
        <v>75</v>
      </c>
      <c r="B101" s="81"/>
      <c r="C101" s="8" t="s">
        <v>76</v>
      </c>
      <c r="D101" s="8" t="s">
        <v>77</v>
      </c>
      <c r="E101" s="8" t="s">
        <v>78</v>
      </c>
    </row>
    <row r="102" spans="1:5" x14ac:dyDescent="0.35">
      <c r="A102" s="81" t="s">
        <v>79</v>
      </c>
      <c r="B102" s="81"/>
      <c r="C102" s="16"/>
      <c r="D102" s="16"/>
      <c r="E102" s="16"/>
    </row>
    <row r="103" spans="1:5" x14ac:dyDescent="0.35">
      <c r="A103" s="81" t="s">
        <v>80</v>
      </c>
      <c r="B103" s="81"/>
      <c r="C103" s="16"/>
      <c r="D103" s="16"/>
      <c r="E103" s="16"/>
    </row>
    <row r="104" spans="1:5" x14ac:dyDescent="0.35">
      <c r="A104" s="81" t="s">
        <v>81</v>
      </c>
      <c r="B104" s="81"/>
      <c r="C104" s="16"/>
      <c r="D104" s="16"/>
      <c r="E104" s="16"/>
    </row>
    <row r="105" spans="1:5" x14ac:dyDescent="0.35">
      <c r="A105" s="81" t="s">
        <v>82</v>
      </c>
      <c r="B105" s="81"/>
      <c r="C105" s="16"/>
      <c r="D105" s="16"/>
      <c r="E105" s="16"/>
    </row>
    <row r="106" spans="1:5" x14ac:dyDescent="0.35">
      <c r="A106" s="81" t="s">
        <v>83</v>
      </c>
      <c r="B106" s="81"/>
      <c r="C106" s="16"/>
      <c r="D106" s="16"/>
      <c r="E106" s="16"/>
    </row>
  </sheetData>
  <mergeCells count="33">
    <mergeCell ref="D86:H86"/>
    <mergeCell ref="G87:I87"/>
    <mergeCell ref="G88:I88"/>
    <mergeCell ref="C25:E25"/>
    <mergeCell ref="H25:J25"/>
    <mergeCell ref="F25:G25"/>
    <mergeCell ref="A53:J53"/>
    <mergeCell ref="I24:J24"/>
    <mergeCell ref="C22:J22"/>
    <mergeCell ref="F9:G9"/>
    <mergeCell ref="I9:J9"/>
    <mergeCell ref="H17:J17"/>
    <mergeCell ref="H18:J18"/>
    <mergeCell ref="C15:J15"/>
    <mergeCell ref="C9:D9"/>
    <mergeCell ref="F16:G16"/>
    <mergeCell ref="I16:J16"/>
    <mergeCell ref="A105:B105"/>
    <mergeCell ref="A106:B106"/>
    <mergeCell ref="C7:J7"/>
    <mergeCell ref="C8:J8"/>
    <mergeCell ref="A101:B101"/>
    <mergeCell ref="A102:B102"/>
    <mergeCell ref="C18:E18"/>
    <mergeCell ref="C14:J14"/>
    <mergeCell ref="C19:J19"/>
    <mergeCell ref="C16:D16"/>
    <mergeCell ref="C17:E17"/>
    <mergeCell ref="A103:B103"/>
    <mergeCell ref="A104:B104"/>
    <mergeCell ref="C23:J23"/>
    <mergeCell ref="C24:D24"/>
    <mergeCell ref="F24:G24"/>
  </mergeCells>
  <phoneticPr fontId="6" type="noConversion"/>
  <pageMargins left="0.75" right="0.75" top="0.75" bottom="0.75" header="0.5" footer="0.5"/>
  <pageSetup scale="92" orientation="portrait" r:id="rId1"/>
  <headerFooter alignWithMargins="0">
    <oddHeader>&amp;L&amp;D</oddHeader>
    <oddFooter>&amp;LRolling Application&amp;RPage &amp;P</oddFooter>
  </headerFooter>
  <rowBreaks count="1" manualBreakCount="1">
    <brk id="5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Option Button 14">
              <controlPr defaultSize="0" autoFill="0" autoLine="0" autoPict="0">
                <anchor moveWithCells="1">
                  <from>
                    <xdr:col>6</xdr:col>
                    <xdr:colOff>0</xdr:colOff>
                    <xdr:row>25</xdr:row>
                    <xdr:rowOff>146957</xdr:rowOff>
                  </from>
                  <to>
                    <xdr:col>7</xdr:col>
                    <xdr:colOff>402771</xdr:colOff>
                    <xdr:row>27</xdr:row>
                    <xdr:rowOff>32657</xdr:rowOff>
                  </to>
                </anchor>
              </controlPr>
            </control>
          </mc:Choice>
        </mc:AlternateContent>
        <mc:AlternateContent xmlns:mc="http://schemas.openxmlformats.org/markup-compatibility/2006">
          <mc:Choice Requires="x14">
            <control shapeId="1039" r:id="rId5" name="Option Button 15">
              <controlPr defaultSize="0" autoFill="0" autoLine="0" autoPict="0">
                <anchor moveWithCells="1">
                  <from>
                    <xdr:col>7</xdr:col>
                    <xdr:colOff>440871</xdr:colOff>
                    <xdr:row>25</xdr:row>
                    <xdr:rowOff>136071</xdr:rowOff>
                  </from>
                  <to>
                    <xdr:col>9</xdr:col>
                    <xdr:colOff>326571</xdr:colOff>
                    <xdr:row>27</xdr:row>
                    <xdr:rowOff>21771</xdr:rowOff>
                  </to>
                </anchor>
              </controlPr>
            </control>
          </mc:Choice>
        </mc:AlternateContent>
        <mc:AlternateContent xmlns:mc="http://schemas.openxmlformats.org/markup-compatibility/2006">
          <mc:Choice Requires="x14">
            <control shapeId="1041" r:id="rId6" name="Group Box 17">
              <controlPr defaultSize="0" autoFill="0" autoPict="0">
                <anchor moveWithCells="1">
                  <from>
                    <xdr:col>6</xdr:col>
                    <xdr:colOff>0</xdr:colOff>
                    <xdr:row>25</xdr:row>
                    <xdr:rowOff>59871</xdr:rowOff>
                  </from>
                  <to>
                    <xdr:col>10</xdr:col>
                    <xdr:colOff>0</xdr:colOff>
                    <xdr:row>27</xdr:row>
                    <xdr:rowOff>59871</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3</xdr:col>
                    <xdr:colOff>0</xdr:colOff>
                    <xdr:row>28</xdr:row>
                    <xdr:rowOff>146957</xdr:rowOff>
                  </from>
                  <to>
                    <xdr:col>5</xdr:col>
                    <xdr:colOff>0</xdr:colOff>
                    <xdr:row>30</xdr:row>
                    <xdr:rowOff>32657</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3</xdr:col>
                    <xdr:colOff>0</xdr:colOff>
                    <xdr:row>29</xdr:row>
                    <xdr:rowOff>146957</xdr:rowOff>
                  </from>
                  <to>
                    <xdr:col>5</xdr:col>
                    <xdr:colOff>0</xdr:colOff>
                    <xdr:row>31</xdr:row>
                    <xdr:rowOff>32657</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4</xdr:col>
                    <xdr:colOff>0</xdr:colOff>
                    <xdr:row>29</xdr:row>
                    <xdr:rowOff>146957</xdr:rowOff>
                  </from>
                  <to>
                    <xdr:col>5</xdr:col>
                    <xdr:colOff>59871</xdr:colOff>
                    <xdr:row>31</xdr:row>
                    <xdr:rowOff>32657</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xdr:col>
                    <xdr:colOff>0</xdr:colOff>
                    <xdr:row>31</xdr:row>
                    <xdr:rowOff>146957</xdr:rowOff>
                  </from>
                  <to>
                    <xdr:col>5</xdr:col>
                    <xdr:colOff>0</xdr:colOff>
                    <xdr:row>33</xdr:row>
                    <xdr:rowOff>32657</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3</xdr:col>
                    <xdr:colOff>0</xdr:colOff>
                    <xdr:row>32</xdr:row>
                    <xdr:rowOff>146957</xdr:rowOff>
                  </from>
                  <to>
                    <xdr:col>5</xdr:col>
                    <xdr:colOff>0</xdr:colOff>
                    <xdr:row>34</xdr:row>
                    <xdr:rowOff>32657</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3</xdr:col>
                    <xdr:colOff>0</xdr:colOff>
                    <xdr:row>30</xdr:row>
                    <xdr:rowOff>136071</xdr:rowOff>
                  </from>
                  <to>
                    <xdr:col>5</xdr:col>
                    <xdr:colOff>0</xdr:colOff>
                    <xdr:row>32</xdr:row>
                    <xdr:rowOff>21771</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4</xdr:col>
                    <xdr:colOff>0</xdr:colOff>
                    <xdr:row>30</xdr:row>
                    <xdr:rowOff>146957</xdr:rowOff>
                  </from>
                  <to>
                    <xdr:col>5</xdr:col>
                    <xdr:colOff>38100</xdr:colOff>
                    <xdr:row>32</xdr:row>
                    <xdr:rowOff>32657</xdr:rowOff>
                  </to>
                </anchor>
              </controlPr>
            </control>
          </mc:Choice>
        </mc:AlternateContent>
        <mc:AlternateContent xmlns:mc="http://schemas.openxmlformats.org/markup-compatibility/2006">
          <mc:Choice Requires="x14">
            <control shapeId="1049" r:id="rId14" name="Option Button 25">
              <controlPr defaultSize="0" autoFill="0" autoLine="0" autoPict="0">
                <anchor moveWithCells="1">
                  <from>
                    <xdr:col>7</xdr:col>
                    <xdr:colOff>0</xdr:colOff>
                    <xdr:row>9</xdr:row>
                    <xdr:rowOff>146957</xdr:rowOff>
                  </from>
                  <to>
                    <xdr:col>8</xdr:col>
                    <xdr:colOff>419100</xdr:colOff>
                    <xdr:row>11</xdr:row>
                    <xdr:rowOff>32657</xdr:rowOff>
                  </to>
                </anchor>
              </controlPr>
            </control>
          </mc:Choice>
        </mc:AlternateContent>
        <mc:AlternateContent xmlns:mc="http://schemas.openxmlformats.org/markup-compatibility/2006">
          <mc:Choice Requires="x14">
            <control shapeId="1050" r:id="rId15" name="Option Button 26">
              <controlPr defaultSize="0" autoFill="0" autoLine="0" autoPict="0">
                <anchor moveWithCells="1">
                  <from>
                    <xdr:col>8</xdr:col>
                    <xdr:colOff>97971</xdr:colOff>
                    <xdr:row>9</xdr:row>
                    <xdr:rowOff>146957</xdr:rowOff>
                  </from>
                  <to>
                    <xdr:col>10</xdr:col>
                    <xdr:colOff>0</xdr:colOff>
                    <xdr:row>11</xdr:row>
                    <xdr:rowOff>32657</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7</xdr:col>
                    <xdr:colOff>0</xdr:colOff>
                    <xdr:row>9</xdr:row>
                    <xdr:rowOff>59871</xdr:rowOff>
                  </from>
                  <to>
                    <xdr:col>9</xdr:col>
                    <xdr:colOff>97971</xdr:colOff>
                    <xdr:row>11</xdr:row>
                    <xdr:rowOff>59871</xdr:rowOff>
                  </to>
                </anchor>
              </controlPr>
            </control>
          </mc:Choice>
        </mc:AlternateContent>
        <mc:AlternateContent xmlns:mc="http://schemas.openxmlformats.org/markup-compatibility/2006">
          <mc:Choice Requires="x14">
            <control shapeId="1055" r:id="rId17" name="Option Button 31">
              <controlPr defaultSize="0" autoFill="0" autoLine="0" autoPict="0">
                <anchor moveWithCells="1">
                  <from>
                    <xdr:col>0</xdr:col>
                    <xdr:colOff>0</xdr:colOff>
                    <xdr:row>47</xdr:row>
                    <xdr:rowOff>136071</xdr:rowOff>
                  </from>
                  <to>
                    <xdr:col>0</xdr:col>
                    <xdr:colOff>326571</xdr:colOff>
                    <xdr:row>49</xdr:row>
                    <xdr:rowOff>21771</xdr:rowOff>
                  </to>
                </anchor>
              </controlPr>
            </control>
          </mc:Choice>
        </mc:AlternateContent>
        <mc:AlternateContent xmlns:mc="http://schemas.openxmlformats.org/markup-compatibility/2006">
          <mc:Choice Requires="x14">
            <control shapeId="1056" r:id="rId18" name="Option Button 32">
              <controlPr defaultSize="0" autoFill="0" autoLine="0" autoPict="0">
                <anchor moveWithCells="1">
                  <from>
                    <xdr:col>1</xdr:col>
                    <xdr:colOff>0</xdr:colOff>
                    <xdr:row>47</xdr:row>
                    <xdr:rowOff>136071</xdr:rowOff>
                  </from>
                  <to>
                    <xdr:col>1</xdr:col>
                    <xdr:colOff>326571</xdr:colOff>
                    <xdr:row>49</xdr:row>
                    <xdr:rowOff>21771</xdr:rowOff>
                  </to>
                </anchor>
              </controlPr>
            </control>
          </mc:Choice>
        </mc:AlternateContent>
        <mc:AlternateContent xmlns:mc="http://schemas.openxmlformats.org/markup-compatibility/2006">
          <mc:Choice Requires="x14">
            <control shapeId="1057" r:id="rId19" name="Option Button 33">
              <controlPr defaultSize="0" autoFill="0" autoLine="0" autoPict="0">
                <anchor moveWithCells="1">
                  <from>
                    <xdr:col>3</xdr:col>
                    <xdr:colOff>0</xdr:colOff>
                    <xdr:row>47</xdr:row>
                    <xdr:rowOff>136071</xdr:rowOff>
                  </from>
                  <to>
                    <xdr:col>3</xdr:col>
                    <xdr:colOff>326571</xdr:colOff>
                    <xdr:row>49</xdr:row>
                    <xdr:rowOff>21771</xdr:rowOff>
                  </to>
                </anchor>
              </controlPr>
            </control>
          </mc:Choice>
        </mc:AlternateContent>
        <mc:AlternateContent xmlns:mc="http://schemas.openxmlformats.org/markup-compatibility/2006">
          <mc:Choice Requires="x14">
            <control shapeId="1058" r:id="rId20" name="Option Button 34">
              <controlPr defaultSize="0" autoFill="0" autoLine="0" autoPict="0">
                <anchor moveWithCells="1">
                  <from>
                    <xdr:col>2</xdr:col>
                    <xdr:colOff>0</xdr:colOff>
                    <xdr:row>47</xdr:row>
                    <xdr:rowOff>136071</xdr:rowOff>
                  </from>
                  <to>
                    <xdr:col>2</xdr:col>
                    <xdr:colOff>326571</xdr:colOff>
                    <xdr:row>49</xdr:row>
                    <xdr:rowOff>21771</xdr:rowOff>
                  </to>
                </anchor>
              </controlPr>
            </control>
          </mc:Choice>
        </mc:AlternateContent>
        <mc:AlternateContent xmlns:mc="http://schemas.openxmlformats.org/markup-compatibility/2006">
          <mc:Choice Requires="x14">
            <control shapeId="1059" r:id="rId21" name="Option Button 35">
              <controlPr defaultSize="0" autoFill="0" autoLine="0" autoPict="0">
                <anchor moveWithCells="1">
                  <from>
                    <xdr:col>4</xdr:col>
                    <xdr:colOff>0</xdr:colOff>
                    <xdr:row>47</xdr:row>
                    <xdr:rowOff>136071</xdr:rowOff>
                  </from>
                  <to>
                    <xdr:col>4</xdr:col>
                    <xdr:colOff>326571</xdr:colOff>
                    <xdr:row>49</xdr:row>
                    <xdr:rowOff>21771</xdr:rowOff>
                  </to>
                </anchor>
              </controlPr>
            </control>
          </mc:Choice>
        </mc:AlternateContent>
        <mc:AlternateContent xmlns:mc="http://schemas.openxmlformats.org/markup-compatibility/2006">
          <mc:Choice Requires="x14">
            <control shapeId="1060" r:id="rId22" name="Option Button 36">
              <controlPr defaultSize="0" autoFill="0" autoLine="0" autoPict="0">
                <anchor moveWithCells="1">
                  <from>
                    <xdr:col>5</xdr:col>
                    <xdr:colOff>0</xdr:colOff>
                    <xdr:row>47</xdr:row>
                    <xdr:rowOff>136071</xdr:rowOff>
                  </from>
                  <to>
                    <xdr:col>5</xdr:col>
                    <xdr:colOff>326571</xdr:colOff>
                    <xdr:row>49</xdr:row>
                    <xdr:rowOff>21771</xdr:rowOff>
                  </to>
                </anchor>
              </controlPr>
            </control>
          </mc:Choice>
        </mc:AlternateContent>
        <mc:AlternateContent xmlns:mc="http://schemas.openxmlformats.org/markup-compatibility/2006">
          <mc:Choice Requires="x14">
            <control shapeId="1061" r:id="rId23" name="Option Button 37">
              <controlPr defaultSize="0" autoFill="0" autoLine="0" autoPict="0">
                <anchor moveWithCells="1">
                  <from>
                    <xdr:col>6</xdr:col>
                    <xdr:colOff>0</xdr:colOff>
                    <xdr:row>47</xdr:row>
                    <xdr:rowOff>136071</xdr:rowOff>
                  </from>
                  <to>
                    <xdr:col>6</xdr:col>
                    <xdr:colOff>326571</xdr:colOff>
                    <xdr:row>49</xdr:row>
                    <xdr:rowOff>21771</xdr:rowOff>
                  </to>
                </anchor>
              </controlPr>
            </control>
          </mc:Choice>
        </mc:AlternateContent>
        <mc:AlternateContent xmlns:mc="http://schemas.openxmlformats.org/markup-compatibility/2006">
          <mc:Choice Requires="x14">
            <control shapeId="1062" r:id="rId24" name="Option Button 38">
              <controlPr defaultSize="0" autoFill="0" autoLine="0" autoPict="0">
                <anchor moveWithCells="1">
                  <from>
                    <xdr:col>7</xdr:col>
                    <xdr:colOff>0</xdr:colOff>
                    <xdr:row>47</xdr:row>
                    <xdr:rowOff>136071</xdr:rowOff>
                  </from>
                  <to>
                    <xdr:col>7</xdr:col>
                    <xdr:colOff>326571</xdr:colOff>
                    <xdr:row>49</xdr:row>
                    <xdr:rowOff>21771</xdr:rowOff>
                  </to>
                </anchor>
              </controlPr>
            </control>
          </mc:Choice>
        </mc:AlternateContent>
        <mc:AlternateContent xmlns:mc="http://schemas.openxmlformats.org/markup-compatibility/2006">
          <mc:Choice Requires="x14">
            <control shapeId="1063" r:id="rId25" name="Option Button 39">
              <controlPr defaultSize="0" autoFill="0" autoLine="0" autoPict="0">
                <anchor moveWithCells="1">
                  <from>
                    <xdr:col>8</xdr:col>
                    <xdr:colOff>0</xdr:colOff>
                    <xdr:row>47</xdr:row>
                    <xdr:rowOff>136071</xdr:rowOff>
                  </from>
                  <to>
                    <xdr:col>8</xdr:col>
                    <xdr:colOff>326571</xdr:colOff>
                    <xdr:row>49</xdr:row>
                    <xdr:rowOff>21771</xdr:rowOff>
                  </to>
                </anchor>
              </controlPr>
            </control>
          </mc:Choice>
        </mc:AlternateContent>
        <mc:AlternateContent xmlns:mc="http://schemas.openxmlformats.org/markup-compatibility/2006">
          <mc:Choice Requires="x14">
            <control shapeId="1064" r:id="rId26" name="Option Button 40">
              <controlPr defaultSize="0" autoFill="0" autoLine="0" autoPict="0">
                <anchor moveWithCells="1">
                  <from>
                    <xdr:col>0</xdr:col>
                    <xdr:colOff>0</xdr:colOff>
                    <xdr:row>48</xdr:row>
                    <xdr:rowOff>136071</xdr:rowOff>
                  </from>
                  <to>
                    <xdr:col>0</xdr:col>
                    <xdr:colOff>326571</xdr:colOff>
                    <xdr:row>50</xdr:row>
                    <xdr:rowOff>21771</xdr:rowOff>
                  </to>
                </anchor>
              </controlPr>
            </control>
          </mc:Choice>
        </mc:AlternateContent>
        <mc:AlternateContent xmlns:mc="http://schemas.openxmlformats.org/markup-compatibility/2006">
          <mc:Choice Requires="x14">
            <control shapeId="1065" r:id="rId27" name="Option Button 41">
              <controlPr defaultSize="0" autoFill="0" autoLine="0" autoPict="0">
                <anchor moveWithCells="1">
                  <from>
                    <xdr:col>1</xdr:col>
                    <xdr:colOff>0</xdr:colOff>
                    <xdr:row>48</xdr:row>
                    <xdr:rowOff>136071</xdr:rowOff>
                  </from>
                  <to>
                    <xdr:col>1</xdr:col>
                    <xdr:colOff>326571</xdr:colOff>
                    <xdr:row>50</xdr:row>
                    <xdr:rowOff>21771</xdr:rowOff>
                  </to>
                </anchor>
              </controlPr>
            </control>
          </mc:Choice>
        </mc:AlternateContent>
        <mc:AlternateContent xmlns:mc="http://schemas.openxmlformats.org/markup-compatibility/2006">
          <mc:Choice Requires="x14">
            <control shapeId="1066" r:id="rId28" name="Option Button 42">
              <controlPr defaultSize="0" autoFill="0" autoLine="0" autoPict="0">
                <anchor moveWithCells="1">
                  <from>
                    <xdr:col>2</xdr:col>
                    <xdr:colOff>0</xdr:colOff>
                    <xdr:row>48</xdr:row>
                    <xdr:rowOff>136071</xdr:rowOff>
                  </from>
                  <to>
                    <xdr:col>2</xdr:col>
                    <xdr:colOff>326571</xdr:colOff>
                    <xdr:row>50</xdr:row>
                    <xdr:rowOff>21771</xdr:rowOff>
                  </to>
                </anchor>
              </controlPr>
            </control>
          </mc:Choice>
        </mc:AlternateContent>
        <mc:AlternateContent xmlns:mc="http://schemas.openxmlformats.org/markup-compatibility/2006">
          <mc:Choice Requires="x14">
            <control shapeId="1067" r:id="rId29" name="Option Button 43">
              <controlPr defaultSize="0" autoFill="0" autoLine="0" autoPict="0">
                <anchor moveWithCells="1">
                  <from>
                    <xdr:col>3</xdr:col>
                    <xdr:colOff>0</xdr:colOff>
                    <xdr:row>48</xdr:row>
                    <xdr:rowOff>136071</xdr:rowOff>
                  </from>
                  <to>
                    <xdr:col>3</xdr:col>
                    <xdr:colOff>326571</xdr:colOff>
                    <xdr:row>50</xdr:row>
                    <xdr:rowOff>21771</xdr:rowOff>
                  </to>
                </anchor>
              </controlPr>
            </control>
          </mc:Choice>
        </mc:AlternateContent>
        <mc:AlternateContent xmlns:mc="http://schemas.openxmlformats.org/markup-compatibility/2006">
          <mc:Choice Requires="x14">
            <control shapeId="1068" r:id="rId30" name="Option Button 44">
              <controlPr defaultSize="0" autoFill="0" autoLine="0" autoPict="0">
                <anchor moveWithCells="1">
                  <from>
                    <xdr:col>4</xdr:col>
                    <xdr:colOff>0</xdr:colOff>
                    <xdr:row>48</xdr:row>
                    <xdr:rowOff>136071</xdr:rowOff>
                  </from>
                  <to>
                    <xdr:col>4</xdr:col>
                    <xdr:colOff>326571</xdr:colOff>
                    <xdr:row>50</xdr:row>
                    <xdr:rowOff>21771</xdr:rowOff>
                  </to>
                </anchor>
              </controlPr>
            </control>
          </mc:Choice>
        </mc:AlternateContent>
        <mc:AlternateContent xmlns:mc="http://schemas.openxmlformats.org/markup-compatibility/2006">
          <mc:Choice Requires="x14">
            <control shapeId="1069" r:id="rId31" name="Option Button 45">
              <controlPr defaultSize="0" autoFill="0" autoLine="0" autoPict="0">
                <anchor moveWithCells="1">
                  <from>
                    <xdr:col>5</xdr:col>
                    <xdr:colOff>0</xdr:colOff>
                    <xdr:row>48</xdr:row>
                    <xdr:rowOff>136071</xdr:rowOff>
                  </from>
                  <to>
                    <xdr:col>5</xdr:col>
                    <xdr:colOff>326571</xdr:colOff>
                    <xdr:row>50</xdr:row>
                    <xdr:rowOff>21771</xdr:rowOff>
                  </to>
                </anchor>
              </controlPr>
            </control>
          </mc:Choice>
        </mc:AlternateContent>
        <mc:AlternateContent xmlns:mc="http://schemas.openxmlformats.org/markup-compatibility/2006">
          <mc:Choice Requires="x14">
            <control shapeId="1070" r:id="rId32" name="Option Button 46">
              <controlPr defaultSize="0" autoFill="0" autoLine="0" autoPict="0">
                <anchor moveWithCells="1">
                  <from>
                    <xdr:col>6</xdr:col>
                    <xdr:colOff>0</xdr:colOff>
                    <xdr:row>48</xdr:row>
                    <xdr:rowOff>136071</xdr:rowOff>
                  </from>
                  <to>
                    <xdr:col>6</xdr:col>
                    <xdr:colOff>326571</xdr:colOff>
                    <xdr:row>50</xdr:row>
                    <xdr:rowOff>21771</xdr:rowOff>
                  </to>
                </anchor>
              </controlPr>
            </control>
          </mc:Choice>
        </mc:AlternateContent>
        <mc:AlternateContent xmlns:mc="http://schemas.openxmlformats.org/markup-compatibility/2006">
          <mc:Choice Requires="x14">
            <control shapeId="1071" r:id="rId33" name="Option Button 47">
              <controlPr defaultSize="0" autoFill="0" autoLine="0" autoPict="0">
                <anchor moveWithCells="1">
                  <from>
                    <xdr:col>7</xdr:col>
                    <xdr:colOff>0</xdr:colOff>
                    <xdr:row>48</xdr:row>
                    <xdr:rowOff>136071</xdr:rowOff>
                  </from>
                  <to>
                    <xdr:col>7</xdr:col>
                    <xdr:colOff>544286</xdr:colOff>
                    <xdr:row>50</xdr:row>
                    <xdr:rowOff>21771</xdr:rowOff>
                  </to>
                </anchor>
              </controlPr>
            </control>
          </mc:Choice>
        </mc:AlternateContent>
        <mc:AlternateContent xmlns:mc="http://schemas.openxmlformats.org/markup-compatibility/2006">
          <mc:Choice Requires="x14">
            <control shapeId="1072" r:id="rId34" name="Group Box 48">
              <controlPr defaultSize="0" autoFill="0" autoPict="0">
                <anchor moveWithCells="1">
                  <from>
                    <xdr:col>0</xdr:col>
                    <xdr:colOff>0</xdr:colOff>
                    <xdr:row>47</xdr:row>
                    <xdr:rowOff>38100</xdr:rowOff>
                  </from>
                  <to>
                    <xdr:col>9</xdr:col>
                    <xdr:colOff>609600</xdr:colOff>
                    <xdr:row>50</xdr:row>
                    <xdr:rowOff>70757</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3</xdr:col>
                    <xdr:colOff>0</xdr:colOff>
                    <xdr:row>35</xdr:row>
                    <xdr:rowOff>152400</xdr:rowOff>
                  </from>
                  <to>
                    <xdr:col>4</xdr:col>
                    <xdr:colOff>212271</xdr:colOff>
                    <xdr:row>37</xdr:row>
                    <xdr:rowOff>32657</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3</xdr:col>
                    <xdr:colOff>0</xdr:colOff>
                    <xdr:row>36</xdr:row>
                    <xdr:rowOff>152400</xdr:rowOff>
                  </from>
                  <to>
                    <xdr:col>4</xdr:col>
                    <xdr:colOff>212271</xdr:colOff>
                    <xdr:row>38</xdr:row>
                    <xdr:rowOff>32657</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3</xdr:col>
                    <xdr:colOff>0</xdr:colOff>
                    <xdr:row>37</xdr:row>
                    <xdr:rowOff>152400</xdr:rowOff>
                  </from>
                  <to>
                    <xdr:col>5</xdr:col>
                    <xdr:colOff>0</xdr:colOff>
                    <xdr:row>39</xdr:row>
                    <xdr:rowOff>38100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3</xdr:col>
                    <xdr:colOff>0</xdr:colOff>
                    <xdr:row>38</xdr:row>
                    <xdr:rowOff>152400</xdr:rowOff>
                  </from>
                  <to>
                    <xdr:col>4</xdr:col>
                    <xdr:colOff>212271</xdr:colOff>
                    <xdr:row>40</xdr:row>
                    <xdr:rowOff>32657</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3</xdr:col>
                    <xdr:colOff>0</xdr:colOff>
                    <xdr:row>39</xdr:row>
                    <xdr:rowOff>146957</xdr:rowOff>
                  </from>
                  <to>
                    <xdr:col>5</xdr:col>
                    <xdr:colOff>0</xdr:colOff>
                    <xdr:row>41</xdr:row>
                    <xdr:rowOff>32657</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3</xdr:col>
                    <xdr:colOff>0</xdr:colOff>
                    <xdr:row>40</xdr:row>
                    <xdr:rowOff>146957</xdr:rowOff>
                  </from>
                  <to>
                    <xdr:col>4</xdr:col>
                    <xdr:colOff>544286</xdr:colOff>
                    <xdr:row>42</xdr:row>
                    <xdr:rowOff>32657</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3</xdr:col>
                    <xdr:colOff>0</xdr:colOff>
                    <xdr:row>41</xdr:row>
                    <xdr:rowOff>146957</xdr:rowOff>
                  </from>
                  <to>
                    <xdr:col>5</xdr:col>
                    <xdr:colOff>185057</xdr:colOff>
                    <xdr:row>43</xdr:row>
                    <xdr:rowOff>32657</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3</xdr:col>
                    <xdr:colOff>0</xdr:colOff>
                    <xdr:row>42</xdr:row>
                    <xdr:rowOff>146957</xdr:rowOff>
                  </from>
                  <to>
                    <xdr:col>5</xdr:col>
                    <xdr:colOff>70757</xdr:colOff>
                    <xdr:row>44</xdr:row>
                    <xdr:rowOff>32657</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3</xdr:col>
                    <xdr:colOff>0</xdr:colOff>
                    <xdr:row>43</xdr:row>
                    <xdr:rowOff>152400</xdr:rowOff>
                  </from>
                  <to>
                    <xdr:col>3</xdr:col>
                    <xdr:colOff>609600</xdr:colOff>
                    <xdr:row>45</xdr:row>
                    <xdr:rowOff>38100</xdr:rowOff>
                  </to>
                </anchor>
              </controlPr>
            </control>
          </mc:Choice>
        </mc:AlternateContent>
        <mc:AlternateContent xmlns:mc="http://schemas.openxmlformats.org/markup-compatibility/2006">
          <mc:Choice Requires="x14">
            <control shapeId="1083" r:id="rId44" name="Group Box 59">
              <controlPr defaultSize="0" autoFill="0" autoPict="0">
                <anchor moveWithCells="1">
                  <from>
                    <xdr:col>0</xdr:col>
                    <xdr:colOff>0</xdr:colOff>
                    <xdr:row>84</xdr:row>
                    <xdr:rowOff>70757</xdr:rowOff>
                  </from>
                  <to>
                    <xdr:col>9</xdr:col>
                    <xdr:colOff>609600</xdr:colOff>
                    <xdr:row>88</xdr:row>
                    <xdr:rowOff>70757</xdr:rowOff>
                  </to>
                </anchor>
              </controlPr>
            </control>
          </mc:Choice>
        </mc:AlternateContent>
        <mc:AlternateContent xmlns:mc="http://schemas.openxmlformats.org/markup-compatibility/2006">
          <mc:Choice Requires="x14">
            <control shapeId="1084" r:id="rId45" name="Option Button 60">
              <controlPr defaultSize="0" autoFill="0" autoLine="0" autoPict="0">
                <anchor moveWithCells="1">
                  <from>
                    <xdr:col>0</xdr:col>
                    <xdr:colOff>0</xdr:colOff>
                    <xdr:row>85</xdr:row>
                    <xdr:rowOff>146957</xdr:rowOff>
                  </from>
                  <to>
                    <xdr:col>5</xdr:col>
                    <xdr:colOff>0</xdr:colOff>
                    <xdr:row>87</xdr:row>
                    <xdr:rowOff>32657</xdr:rowOff>
                  </to>
                </anchor>
              </controlPr>
            </control>
          </mc:Choice>
        </mc:AlternateContent>
        <mc:AlternateContent xmlns:mc="http://schemas.openxmlformats.org/markup-compatibility/2006">
          <mc:Choice Requires="x14">
            <control shapeId="1085" r:id="rId46" name="Option Button 61">
              <controlPr defaultSize="0" autoFill="0" autoLine="0" autoPict="0">
                <anchor moveWithCells="1">
                  <from>
                    <xdr:col>0</xdr:col>
                    <xdr:colOff>0</xdr:colOff>
                    <xdr:row>86</xdr:row>
                    <xdr:rowOff>146957</xdr:rowOff>
                  </from>
                  <to>
                    <xdr:col>5</xdr:col>
                    <xdr:colOff>609600</xdr:colOff>
                    <xdr:row>88</xdr:row>
                    <xdr:rowOff>32657</xdr:rowOff>
                  </to>
                </anchor>
              </controlPr>
            </control>
          </mc:Choice>
        </mc:AlternateContent>
        <mc:AlternateContent xmlns:mc="http://schemas.openxmlformats.org/markup-compatibility/2006">
          <mc:Choice Requires="x14">
            <control shapeId="1086" r:id="rId47" name="Group Box 62">
              <controlPr defaultSize="0" autoFill="0" autoPict="0">
                <anchor moveWithCells="1">
                  <from>
                    <xdr:col>0</xdr:col>
                    <xdr:colOff>0</xdr:colOff>
                    <xdr:row>57</xdr:row>
                    <xdr:rowOff>70757</xdr:rowOff>
                  </from>
                  <to>
                    <xdr:col>9</xdr:col>
                    <xdr:colOff>609600</xdr:colOff>
                    <xdr:row>59</xdr:row>
                    <xdr:rowOff>59871</xdr:rowOff>
                  </to>
                </anchor>
              </controlPr>
            </control>
          </mc:Choice>
        </mc:AlternateContent>
        <mc:AlternateContent xmlns:mc="http://schemas.openxmlformats.org/markup-compatibility/2006">
          <mc:Choice Requires="x14">
            <control shapeId="1088" r:id="rId48" name="Option Button 64">
              <controlPr defaultSize="0" autoFill="0" autoLine="0" autoPict="0">
                <anchor moveWithCells="1">
                  <from>
                    <xdr:col>7</xdr:col>
                    <xdr:colOff>87086</xdr:colOff>
                    <xdr:row>57</xdr:row>
                    <xdr:rowOff>146957</xdr:rowOff>
                  </from>
                  <to>
                    <xdr:col>7</xdr:col>
                    <xdr:colOff>593271</xdr:colOff>
                    <xdr:row>59</xdr:row>
                    <xdr:rowOff>32657</xdr:rowOff>
                  </to>
                </anchor>
              </controlPr>
            </control>
          </mc:Choice>
        </mc:AlternateContent>
        <mc:AlternateContent xmlns:mc="http://schemas.openxmlformats.org/markup-compatibility/2006">
          <mc:Choice Requires="x14">
            <control shapeId="1089" r:id="rId49" name="Option Button 65">
              <controlPr defaultSize="0" autoFill="0" autoLine="0" autoPict="0">
                <anchor moveWithCells="1">
                  <from>
                    <xdr:col>8</xdr:col>
                    <xdr:colOff>87086</xdr:colOff>
                    <xdr:row>60</xdr:row>
                    <xdr:rowOff>136071</xdr:rowOff>
                  </from>
                  <to>
                    <xdr:col>9</xdr:col>
                    <xdr:colOff>489857</xdr:colOff>
                    <xdr:row>62</xdr:row>
                    <xdr:rowOff>10886</xdr:rowOff>
                  </to>
                </anchor>
              </controlPr>
            </control>
          </mc:Choice>
        </mc:AlternateContent>
        <mc:AlternateContent xmlns:mc="http://schemas.openxmlformats.org/markup-compatibility/2006">
          <mc:Choice Requires="x14">
            <control shapeId="1090" r:id="rId50" name="Group Box 66">
              <controlPr defaultSize="0" autoFill="0" autoPict="0">
                <anchor moveWithCells="1">
                  <from>
                    <xdr:col>0</xdr:col>
                    <xdr:colOff>0</xdr:colOff>
                    <xdr:row>60</xdr:row>
                    <xdr:rowOff>70757</xdr:rowOff>
                  </from>
                  <to>
                    <xdr:col>9</xdr:col>
                    <xdr:colOff>609600</xdr:colOff>
                    <xdr:row>62</xdr:row>
                    <xdr:rowOff>38100</xdr:rowOff>
                  </to>
                </anchor>
              </controlPr>
            </control>
          </mc:Choice>
        </mc:AlternateContent>
        <mc:AlternateContent xmlns:mc="http://schemas.openxmlformats.org/markup-compatibility/2006">
          <mc:Choice Requires="x14">
            <control shapeId="1091" r:id="rId51" name="Option Button 67">
              <controlPr defaultSize="0" autoFill="0" autoLine="0" autoPict="0">
                <anchor moveWithCells="1">
                  <from>
                    <xdr:col>6</xdr:col>
                    <xdr:colOff>125186</xdr:colOff>
                    <xdr:row>60</xdr:row>
                    <xdr:rowOff>146957</xdr:rowOff>
                  </from>
                  <to>
                    <xdr:col>6</xdr:col>
                    <xdr:colOff>555171</xdr:colOff>
                    <xdr:row>62</xdr:row>
                    <xdr:rowOff>32657</xdr:rowOff>
                  </to>
                </anchor>
              </controlPr>
            </control>
          </mc:Choice>
        </mc:AlternateContent>
        <mc:AlternateContent xmlns:mc="http://schemas.openxmlformats.org/markup-compatibility/2006">
          <mc:Choice Requires="x14">
            <control shapeId="1092" r:id="rId52" name="Group Box 68">
              <controlPr defaultSize="0" autoFill="0" autoPict="0">
                <anchor moveWithCells="1">
                  <from>
                    <xdr:col>0</xdr:col>
                    <xdr:colOff>0</xdr:colOff>
                    <xdr:row>63</xdr:row>
                    <xdr:rowOff>59871</xdr:rowOff>
                  </from>
                  <to>
                    <xdr:col>9</xdr:col>
                    <xdr:colOff>609600</xdr:colOff>
                    <xdr:row>65</xdr:row>
                    <xdr:rowOff>59871</xdr:rowOff>
                  </to>
                </anchor>
              </controlPr>
            </control>
          </mc:Choice>
        </mc:AlternateContent>
        <mc:AlternateContent xmlns:mc="http://schemas.openxmlformats.org/markup-compatibility/2006">
          <mc:Choice Requires="x14">
            <control shapeId="1093" r:id="rId53" name="Group Box 69">
              <controlPr defaultSize="0" autoFill="0" autoPict="0">
                <anchor moveWithCells="1">
                  <from>
                    <xdr:col>0</xdr:col>
                    <xdr:colOff>0</xdr:colOff>
                    <xdr:row>69</xdr:row>
                    <xdr:rowOff>59871</xdr:rowOff>
                  </from>
                  <to>
                    <xdr:col>9</xdr:col>
                    <xdr:colOff>609600</xdr:colOff>
                    <xdr:row>71</xdr:row>
                    <xdr:rowOff>59871</xdr:rowOff>
                  </to>
                </anchor>
              </controlPr>
            </control>
          </mc:Choice>
        </mc:AlternateContent>
        <mc:AlternateContent xmlns:mc="http://schemas.openxmlformats.org/markup-compatibility/2006">
          <mc:Choice Requires="x14">
            <control shapeId="1094" r:id="rId54" name="Group Box 70">
              <controlPr defaultSize="0" autoFill="0" autoPict="0">
                <anchor moveWithCells="1">
                  <from>
                    <xdr:col>0</xdr:col>
                    <xdr:colOff>0</xdr:colOff>
                    <xdr:row>72</xdr:row>
                    <xdr:rowOff>59871</xdr:rowOff>
                  </from>
                  <to>
                    <xdr:col>9</xdr:col>
                    <xdr:colOff>609600</xdr:colOff>
                    <xdr:row>74</xdr:row>
                    <xdr:rowOff>59871</xdr:rowOff>
                  </to>
                </anchor>
              </controlPr>
            </control>
          </mc:Choice>
        </mc:AlternateContent>
        <mc:AlternateContent xmlns:mc="http://schemas.openxmlformats.org/markup-compatibility/2006">
          <mc:Choice Requires="x14">
            <control shapeId="1095" r:id="rId55" name="Group Box 71">
              <controlPr defaultSize="0" autoFill="0" autoPict="0">
                <anchor moveWithCells="1">
                  <from>
                    <xdr:col>0</xdr:col>
                    <xdr:colOff>0</xdr:colOff>
                    <xdr:row>78</xdr:row>
                    <xdr:rowOff>59871</xdr:rowOff>
                  </from>
                  <to>
                    <xdr:col>9</xdr:col>
                    <xdr:colOff>609600</xdr:colOff>
                    <xdr:row>80</xdr:row>
                    <xdr:rowOff>38100</xdr:rowOff>
                  </to>
                </anchor>
              </controlPr>
            </control>
          </mc:Choice>
        </mc:AlternateContent>
        <mc:AlternateContent xmlns:mc="http://schemas.openxmlformats.org/markup-compatibility/2006">
          <mc:Choice Requires="x14">
            <control shapeId="1096" r:id="rId56" name="Group Box 72">
              <controlPr defaultSize="0" autoFill="0" autoPict="0">
                <anchor moveWithCells="1">
                  <from>
                    <xdr:col>0</xdr:col>
                    <xdr:colOff>0</xdr:colOff>
                    <xdr:row>81</xdr:row>
                    <xdr:rowOff>59871</xdr:rowOff>
                  </from>
                  <to>
                    <xdr:col>9</xdr:col>
                    <xdr:colOff>609600</xdr:colOff>
                    <xdr:row>83</xdr:row>
                    <xdr:rowOff>38100</xdr:rowOff>
                  </to>
                </anchor>
              </controlPr>
            </control>
          </mc:Choice>
        </mc:AlternateContent>
        <mc:AlternateContent xmlns:mc="http://schemas.openxmlformats.org/markup-compatibility/2006">
          <mc:Choice Requires="x14">
            <control shapeId="1097" r:id="rId57" name="Option Button 73">
              <controlPr defaultSize="0" autoFill="0" autoLine="0" autoPict="0">
                <anchor moveWithCells="1">
                  <from>
                    <xdr:col>6</xdr:col>
                    <xdr:colOff>114300</xdr:colOff>
                    <xdr:row>63</xdr:row>
                    <xdr:rowOff>108857</xdr:rowOff>
                  </from>
                  <to>
                    <xdr:col>6</xdr:col>
                    <xdr:colOff>544286</xdr:colOff>
                    <xdr:row>65</xdr:row>
                    <xdr:rowOff>0</xdr:rowOff>
                  </to>
                </anchor>
              </controlPr>
            </control>
          </mc:Choice>
        </mc:AlternateContent>
        <mc:AlternateContent xmlns:mc="http://schemas.openxmlformats.org/markup-compatibility/2006">
          <mc:Choice Requires="x14">
            <control shapeId="1098" r:id="rId58" name="Option Button 74">
              <controlPr defaultSize="0" autoFill="0" autoLine="0" autoPict="0">
                <anchor moveWithCells="1">
                  <from>
                    <xdr:col>8</xdr:col>
                    <xdr:colOff>125186</xdr:colOff>
                    <xdr:row>69</xdr:row>
                    <xdr:rowOff>146957</xdr:rowOff>
                  </from>
                  <to>
                    <xdr:col>8</xdr:col>
                    <xdr:colOff>555171</xdr:colOff>
                    <xdr:row>71</xdr:row>
                    <xdr:rowOff>32657</xdr:rowOff>
                  </to>
                </anchor>
              </controlPr>
            </control>
          </mc:Choice>
        </mc:AlternateContent>
        <mc:AlternateContent xmlns:mc="http://schemas.openxmlformats.org/markup-compatibility/2006">
          <mc:Choice Requires="x14">
            <control shapeId="1099" r:id="rId59" name="Option Button 75">
              <controlPr defaultSize="0" autoFill="0" autoLine="0" autoPict="0">
                <anchor moveWithCells="1">
                  <from>
                    <xdr:col>6</xdr:col>
                    <xdr:colOff>114300</xdr:colOff>
                    <xdr:row>72</xdr:row>
                    <xdr:rowOff>146957</xdr:rowOff>
                  </from>
                  <to>
                    <xdr:col>6</xdr:col>
                    <xdr:colOff>544286</xdr:colOff>
                    <xdr:row>74</xdr:row>
                    <xdr:rowOff>32657</xdr:rowOff>
                  </to>
                </anchor>
              </controlPr>
            </control>
          </mc:Choice>
        </mc:AlternateContent>
        <mc:AlternateContent xmlns:mc="http://schemas.openxmlformats.org/markup-compatibility/2006">
          <mc:Choice Requires="x14">
            <control shapeId="1100" r:id="rId60" name="Option Button 76">
              <controlPr defaultSize="0" autoFill="0" autoLine="0" autoPict="0">
                <anchor moveWithCells="1">
                  <from>
                    <xdr:col>6</xdr:col>
                    <xdr:colOff>114300</xdr:colOff>
                    <xdr:row>78</xdr:row>
                    <xdr:rowOff>146957</xdr:rowOff>
                  </from>
                  <to>
                    <xdr:col>6</xdr:col>
                    <xdr:colOff>544286</xdr:colOff>
                    <xdr:row>80</xdr:row>
                    <xdr:rowOff>32657</xdr:rowOff>
                  </to>
                </anchor>
              </controlPr>
            </control>
          </mc:Choice>
        </mc:AlternateContent>
        <mc:AlternateContent xmlns:mc="http://schemas.openxmlformats.org/markup-compatibility/2006">
          <mc:Choice Requires="x14">
            <control shapeId="1101" r:id="rId61" name="Option Button 77">
              <controlPr defaultSize="0" autoFill="0" autoLine="0" autoPict="0">
                <anchor moveWithCells="1">
                  <from>
                    <xdr:col>6</xdr:col>
                    <xdr:colOff>125186</xdr:colOff>
                    <xdr:row>81</xdr:row>
                    <xdr:rowOff>146957</xdr:rowOff>
                  </from>
                  <to>
                    <xdr:col>6</xdr:col>
                    <xdr:colOff>555171</xdr:colOff>
                    <xdr:row>83</xdr:row>
                    <xdr:rowOff>32657</xdr:rowOff>
                  </to>
                </anchor>
              </controlPr>
            </control>
          </mc:Choice>
        </mc:AlternateContent>
        <mc:AlternateContent xmlns:mc="http://schemas.openxmlformats.org/markup-compatibility/2006">
          <mc:Choice Requires="x14">
            <control shapeId="1102" r:id="rId62" name="Option Button 78">
              <controlPr defaultSize="0" autoFill="0" autoLine="0" autoPict="0">
                <anchor moveWithCells="1">
                  <from>
                    <xdr:col>7</xdr:col>
                    <xdr:colOff>70757</xdr:colOff>
                    <xdr:row>60</xdr:row>
                    <xdr:rowOff>146957</xdr:rowOff>
                  </from>
                  <to>
                    <xdr:col>7</xdr:col>
                    <xdr:colOff>582386</xdr:colOff>
                    <xdr:row>62</xdr:row>
                    <xdr:rowOff>32657</xdr:rowOff>
                  </to>
                </anchor>
              </controlPr>
            </control>
          </mc:Choice>
        </mc:AlternateContent>
        <mc:AlternateContent xmlns:mc="http://schemas.openxmlformats.org/markup-compatibility/2006">
          <mc:Choice Requires="x14">
            <control shapeId="1103" r:id="rId63" name="Option Button 79">
              <controlPr defaultSize="0" autoFill="0" autoLine="0" autoPict="0">
                <anchor moveWithCells="1">
                  <from>
                    <xdr:col>7</xdr:col>
                    <xdr:colOff>87086</xdr:colOff>
                    <xdr:row>63</xdr:row>
                    <xdr:rowOff>136071</xdr:rowOff>
                  </from>
                  <to>
                    <xdr:col>7</xdr:col>
                    <xdr:colOff>593271</xdr:colOff>
                    <xdr:row>65</xdr:row>
                    <xdr:rowOff>21771</xdr:rowOff>
                  </to>
                </anchor>
              </controlPr>
            </control>
          </mc:Choice>
        </mc:AlternateContent>
        <mc:AlternateContent xmlns:mc="http://schemas.openxmlformats.org/markup-compatibility/2006">
          <mc:Choice Requires="x14">
            <control shapeId="1104" r:id="rId64" name="Option Button 80">
              <controlPr defaultSize="0" autoFill="0" autoLine="0" autoPict="0">
                <anchor moveWithCells="1">
                  <from>
                    <xdr:col>9</xdr:col>
                    <xdr:colOff>70757</xdr:colOff>
                    <xdr:row>69</xdr:row>
                    <xdr:rowOff>146957</xdr:rowOff>
                  </from>
                  <to>
                    <xdr:col>9</xdr:col>
                    <xdr:colOff>544286</xdr:colOff>
                    <xdr:row>71</xdr:row>
                    <xdr:rowOff>32657</xdr:rowOff>
                  </to>
                </anchor>
              </controlPr>
            </control>
          </mc:Choice>
        </mc:AlternateContent>
        <mc:AlternateContent xmlns:mc="http://schemas.openxmlformats.org/markup-compatibility/2006">
          <mc:Choice Requires="x14">
            <control shapeId="1105" r:id="rId65" name="Option Button 81">
              <controlPr defaultSize="0" autoFill="0" autoLine="0" autoPict="0">
                <anchor moveWithCells="1">
                  <from>
                    <xdr:col>7</xdr:col>
                    <xdr:colOff>87086</xdr:colOff>
                    <xdr:row>72</xdr:row>
                    <xdr:rowOff>146957</xdr:rowOff>
                  </from>
                  <to>
                    <xdr:col>7</xdr:col>
                    <xdr:colOff>593271</xdr:colOff>
                    <xdr:row>74</xdr:row>
                    <xdr:rowOff>32657</xdr:rowOff>
                  </to>
                </anchor>
              </controlPr>
            </control>
          </mc:Choice>
        </mc:AlternateContent>
        <mc:AlternateContent xmlns:mc="http://schemas.openxmlformats.org/markup-compatibility/2006">
          <mc:Choice Requires="x14">
            <control shapeId="1106" r:id="rId66" name="Option Button 82">
              <controlPr defaultSize="0" autoFill="0" autoLine="0" autoPict="0">
                <anchor moveWithCells="1">
                  <from>
                    <xdr:col>7</xdr:col>
                    <xdr:colOff>87086</xdr:colOff>
                    <xdr:row>78</xdr:row>
                    <xdr:rowOff>146957</xdr:rowOff>
                  </from>
                  <to>
                    <xdr:col>7</xdr:col>
                    <xdr:colOff>593271</xdr:colOff>
                    <xdr:row>80</xdr:row>
                    <xdr:rowOff>32657</xdr:rowOff>
                  </to>
                </anchor>
              </controlPr>
            </control>
          </mc:Choice>
        </mc:AlternateContent>
        <mc:AlternateContent xmlns:mc="http://schemas.openxmlformats.org/markup-compatibility/2006">
          <mc:Choice Requires="x14">
            <control shapeId="1107" r:id="rId67" name="Option Button 83">
              <controlPr defaultSize="0" autoFill="0" autoLine="0" autoPict="0">
                <anchor moveWithCells="1">
                  <from>
                    <xdr:col>7</xdr:col>
                    <xdr:colOff>87086</xdr:colOff>
                    <xdr:row>81</xdr:row>
                    <xdr:rowOff>146957</xdr:rowOff>
                  </from>
                  <to>
                    <xdr:col>7</xdr:col>
                    <xdr:colOff>593271</xdr:colOff>
                    <xdr:row>83</xdr:row>
                    <xdr:rowOff>32657</xdr:rowOff>
                  </to>
                </anchor>
              </controlPr>
            </control>
          </mc:Choice>
        </mc:AlternateContent>
        <mc:AlternateContent xmlns:mc="http://schemas.openxmlformats.org/markup-compatibility/2006">
          <mc:Choice Requires="x14">
            <control shapeId="1108" r:id="rId68" name="Option Button 84">
              <controlPr defaultSize="0" autoFill="0" autoLine="0" autoPict="0">
                <anchor moveWithCells="1">
                  <from>
                    <xdr:col>6</xdr:col>
                    <xdr:colOff>114300</xdr:colOff>
                    <xdr:row>57</xdr:row>
                    <xdr:rowOff>146957</xdr:rowOff>
                  </from>
                  <to>
                    <xdr:col>6</xdr:col>
                    <xdr:colOff>544286</xdr:colOff>
                    <xdr:row>59</xdr:row>
                    <xdr:rowOff>32657</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6</xdr:col>
                    <xdr:colOff>457200</xdr:colOff>
                    <xdr:row>89</xdr:row>
                    <xdr:rowOff>152400</xdr:rowOff>
                  </from>
                  <to>
                    <xdr:col>8</xdr:col>
                    <xdr:colOff>32657</xdr:colOff>
                    <xdr:row>91</xdr:row>
                    <xdr:rowOff>32657</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8</xdr:col>
                    <xdr:colOff>70757</xdr:colOff>
                    <xdr:row>89</xdr:row>
                    <xdr:rowOff>146957</xdr:rowOff>
                  </from>
                  <to>
                    <xdr:col>9</xdr:col>
                    <xdr:colOff>419100</xdr:colOff>
                    <xdr:row>91</xdr:row>
                    <xdr:rowOff>32657</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6</xdr:col>
                    <xdr:colOff>457200</xdr:colOff>
                    <xdr:row>90</xdr:row>
                    <xdr:rowOff>152400</xdr:rowOff>
                  </from>
                  <to>
                    <xdr:col>8</xdr:col>
                    <xdr:colOff>32657</xdr:colOff>
                    <xdr:row>92</xdr:row>
                    <xdr:rowOff>32657</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8</xdr:col>
                    <xdr:colOff>87086</xdr:colOff>
                    <xdr:row>90</xdr:row>
                    <xdr:rowOff>152400</xdr:rowOff>
                  </from>
                  <to>
                    <xdr:col>9</xdr:col>
                    <xdr:colOff>315686</xdr:colOff>
                    <xdr:row>92</xdr:row>
                    <xdr:rowOff>32657</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0</xdr:col>
                    <xdr:colOff>0</xdr:colOff>
                    <xdr:row>93</xdr:row>
                    <xdr:rowOff>146957</xdr:rowOff>
                  </from>
                  <to>
                    <xdr:col>1</xdr:col>
                    <xdr:colOff>582386</xdr:colOff>
                    <xdr:row>95</xdr:row>
                    <xdr:rowOff>32657</xdr:rowOff>
                  </to>
                </anchor>
              </controlPr>
            </control>
          </mc:Choice>
        </mc:AlternateContent>
        <mc:AlternateContent xmlns:mc="http://schemas.openxmlformats.org/markup-compatibility/2006">
          <mc:Choice Requires="x14">
            <control shapeId="1114" r:id="rId74" name="Check Box 90">
              <controlPr defaultSize="0" autoFill="0" autoLine="0" autoPict="0">
                <anchor moveWithCells="1">
                  <from>
                    <xdr:col>0</xdr:col>
                    <xdr:colOff>0</xdr:colOff>
                    <xdr:row>94</xdr:row>
                    <xdr:rowOff>146957</xdr:rowOff>
                  </from>
                  <to>
                    <xdr:col>1</xdr:col>
                    <xdr:colOff>582386</xdr:colOff>
                    <xdr:row>96</xdr:row>
                    <xdr:rowOff>32657</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0</xdr:col>
                    <xdr:colOff>0</xdr:colOff>
                    <xdr:row>95</xdr:row>
                    <xdr:rowOff>146957</xdr:rowOff>
                  </from>
                  <to>
                    <xdr:col>1</xdr:col>
                    <xdr:colOff>582386</xdr:colOff>
                    <xdr:row>97</xdr:row>
                    <xdr:rowOff>32657</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0</xdr:col>
                    <xdr:colOff>0</xdr:colOff>
                    <xdr:row>96</xdr:row>
                    <xdr:rowOff>146957</xdr:rowOff>
                  </from>
                  <to>
                    <xdr:col>1</xdr:col>
                    <xdr:colOff>304800</xdr:colOff>
                    <xdr:row>98</xdr:row>
                    <xdr:rowOff>32657</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3</xdr:col>
                    <xdr:colOff>0</xdr:colOff>
                    <xdr:row>93</xdr:row>
                    <xdr:rowOff>146957</xdr:rowOff>
                  </from>
                  <to>
                    <xdr:col>4</xdr:col>
                    <xdr:colOff>239486</xdr:colOff>
                    <xdr:row>95</xdr:row>
                    <xdr:rowOff>21771</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3</xdr:col>
                    <xdr:colOff>0</xdr:colOff>
                    <xdr:row>94</xdr:row>
                    <xdr:rowOff>152400</xdr:rowOff>
                  </from>
                  <to>
                    <xdr:col>4</xdr:col>
                    <xdr:colOff>239486</xdr:colOff>
                    <xdr:row>96</xdr:row>
                    <xdr:rowOff>32657</xdr:rowOff>
                  </to>
                </anchor>
              </controlPr>
            </control>
          </mc:Choice>
        </mc:AlternateContent>
        <mc:AlternateContent xmlns:mc="http://schemas.openxmlformats.org/markup-compatibility/2006">
          <mc:Choice Requires="x14">
            <control shapeId="1120" r:id="rId79" name="Check Box 96">
              <controlPr defaultSize="0" autoFill="0" autoLine="0" autoPict="0">
                <anchor moveWithCells="1">
                  <from>
                    <xdr:col>3</xdr:col>
                    <xdr:colOff>0</xdr:colOff>
                    <xdr:row>95</xdr:row>
                    <xdr:rowOff>146957</xdr:rowOff>
                  </from>
                  <to>
                    <xdr:col>4</xdr:col>
                    <xdr:colOff>304800</xdr:colOff>
                    <xdr:row>97</xdr:row>
                    <xdr:rowOff>32657</xdr:rowOff>
                  </to>
                </anchor>
              </controlPr>
            </control>
          </mc:Choice>
        </mc:AlternateContent>
        <mc:AlternateContent xmlns:mc="http://schemas.openxmlformats.org/markup-compatibility/2006">
          <mc:Choice Requires="x14">
            <control shapeId="1121" r:id="rId80" name="Check Box 97">
              <controlPr defaultSize="0" autoFill="0" autoLine="0" autoPict="0">
                <anchor moveWithCells="1">
                  <from>
                    <xdr:col>6</xdr:col>
                    <xdr:colOff>0</xdr:colOff>
                    <xdr:row>95</xdr:row>
                    <xdr:rowOff>146957</xdr:rowOff>
                  </from>
                  <to>
                    <xdr:col>7</xdr:col>
                    <xdr:colOff>304800</xdr:colOff>
                    <xdr:row>97</xdr:row>
                    <xdr:rowOff>32657</xdr:rowOff>
                  </to>
                </anchor>
              </controlPr>
            </control>
          </mc:Choice>
        </mc:AlternateContent>
        <mc:AlternateContent xmlns:mc="http://schemas.openxmlformats.org/markup-compatibility/2006">
          <mc:Choice Requires="x14">
            <control shapeId="1122" r:id="rId81" name="Check Box 98">
              <controlPr defaultSize="0" autoFill="0" autoLine="0" autoPict="0">
                <anchor moveWithCells="1">
                  <from>
                    <xdr:col>6</xdr:col>
                    <xdr:colOff>0</xdr:colOff>
                    <xdr:row>94</xdr:row>
                    <xdr:rowOff>146957</xdr:rowOff>
                  </from>
                  <to>
                    <xdr:col>8</xdr:col>
                    <xdr:colOff>0</xdr:colOff>
                    <xdr:row>96</xdr:row>
                    <xdr:rowOff>32657</xdr:rowOff>
                  </to>
                </anchor>
              </controlPr>
            </control>
          </mc:Choice>
        </mc:AlternateContent>
        <mc:AlternateContent xmlns:mc="http://schemas.openxmlformats.org/markup-compatibility/2006">
          <mc:Choice Requires="x14">
            <control shapeId="1123" r:id="rId82" name="Check Box 99">
              <controlPr defaultSize="0" autoFill="0" autoLine="0" autoPict="0">
                <anchor moveWithCells="1">
                  <from>
                    <xdr:col>6</xdr:col>
                    <xdr:colOff>0</xdr:colOff>
                    <xdr:row>93</xdr:row>
                    <xdr:rowOff>146957</xdr:rowOff>
                  </from>
                  <to>
                    <xdr:col>8</xdr:col>
                    <xdr:colOff>0</xdr:colOff>
                    <xdr:row>95</xdr:row>
                    <xdr:rowOff>32657</xdr:rowOff>
                  </to>
                </anchor>
              </controlPr>
            </control>
          </mc:Choice>
        </mc:AlternateContent>
        <mc:AlternateContent xmlns:mc="http://schemas.openxmlformats.org/markup-compatibility/2006">
          <mc:Choice Requires="x14">
            <control shapeId="1124" r:id="rId83" name="Group Box 100">
              <controlPr defaultSize="0" autoFill="0" autoPict="0">
                <anchor moveWithCells="1">
                  <from>
                    <xdr:col>0</xdr:col>
                    <xdr:colOff>0</xdr:colOff>
                    <xdr:row>75</xdr:row>
                    <xdr:rowOff>32657</xdr:rowOff>
                  </from>
                  <to>
                    <xdr:col>9</xdr:col>
                    <xdr:colOff>609600</xdr:colOff>
                    <xdr:row>77</xdr:row>
                    <xdr:rowOff>59871</xdr:rowOff>
                  </to>
                </anchor>
              </controlPr>
            </control>
          </mc:Choice>
        </mc:AlternateContent>
        <mc:AlternateContent xmlns:mc="http://schemas.openxmlformats.org/markup-compatibility/2006">
          <mc:Choice Requires="x14">
            <control shapeId="1125" r:id="rId84" name="Option Button 101">
              <controlPr defaultSize="0" autoFill="0" autoLine="0" autoPict="0">
                <anchor moveWithCells="1">
                  <from>
                    <xdr:col>6</xdr:col>
                    <xdr:colOff>114300</xdr:colOff>
                    <xdr:row>75</xdr:row>
                    <xdr:rowOff>146957</xdr:rowOff>
                  </from>
                  <to>
                    <xdr:col>6</xdr:col>
                    <xdr:colOff>544286</xdr:colOff>
                    <xdr:row>77</xdr:row>
                    <xdr:rowOff>32657</xdr:rowOff>
                  </to>
                </anchor>
              </controlPr>
            </control>
          </mc:Choice>
        </mc:AlternateContent>
        <mc:AlternateContent xmlns:mc="http://schemas.openxmlformats.org/markup-compatibility/2006">
          <mc:Choice Requires="x14">
            <control shapeId="1126" r:id="rId85" name="Option Button 102">
              <controlPr defaultSize="0" autoFill="0" autoLine="0" autoPict="0">
                <anchor moveWithCells="1">
                  <from>
                    <xdr:col>7</xdr:col>
                    <xdr:colOff>87086</xdr:colOff>
                    <xdr:row>75</xdr:row>
                    <xdr:rowOff>146957</xdr:rowOff>
                  </from>
                  <to>
                    <xdr:col>7</xdr:col>
                    <xdr:colOff>593271</xdr:colOff>
                    <xdr:row>77</xdr:row>
                    <xdr:rowOff>32657</xdr:rowOff>
                  </to>
                </anchor>
              </controlPr>
            </control>
          </mc:Choice>
        </mc:AlternateContent>
        <mc:AlternateContent xmlns:mc="http://schemas.openxmlformats.org/markup-compatibility/2006">
          <mc:Choice Requires="x14">
            <control shapeId="1127" r:id="rId86" name="Group Box 103">
              <controlPr defaultSize="0" autoFill="0" autoPict="0">
                <anchor moveWithCells="1">
                  <from>
                    <xdr:col>0</xdr:col>
                    <xdr:colOff>0</xdr:colOff>
                    <xdr:row>66</xdr:row>
                    <xdr:rowOff>59871</xdr:rowOff>
                  </from>
                  <to>
                    <xdr:col>9</xdr:col>
                    <xdr:colOff>609600</xdr:colOff>
                    <xdr:row>68</xdr:row>
                    <xdr:rowOff>59871</xdr:rowOff>
                  </to>
                </anchor>
              </controlPr>
            </control>
          </mc:Choice>
        </mc:AlternateContent>
        <mc:AlternateContent xmlns:mc="http://schemas.openxmlformats.org/markup-compatibility/2006">
          <mc:Choice Requires="x14">
            <control shapeId="1129" r:id="rId87" name="Option Button 105">
              <controlPr defaultSize="0" autoFill="0" autoLine="0" autoPict="0">
                <anchor moveWithCells="1">
                  <from>
                    <xdr:col>6</xdr:col>
                    <xdr:colOff>114300</xdr:colOff>
                    <xdr:row>66</xdr:row>
                    <xdr:rowOff>114300</xdr:rowOff>
                  </from>
                  <to>
                    <xdr:col>6</xdr:col>
                    <xdr:colOff>544286</xdr:colOff>
                    <xdr:row>68</xdr:row>
                    <xdr:rowOff>0</xdr:rowOff>
                  </to>
                </anchor>
              </controlPr>
            </control>
          </mc:Choice>
        </mc:AlternateContent>
        <mc:AlternateContent xmlns:mc="http://schemas.openxmlformats.org/markup-compatibility/2006">
          <mc:Choice Requires="x14">
            <control shapeId="1130" r:id="rId88" name="Option Button 106">
              <controlPr defaultSize="0" autoFill="0" autoLine="0" autoPict="0">
                <anchor moveWithCells="1">
                  <from>
                    <xdr:col>7</xdr:col>
                    <xdr:colOff>136071</xdr:colOff>
                    <xdr:row>66</xdr:row>
                    <xdr:rowOff>125186</xdr:rowOff>
                  </from>
                  <to>
                    <xdr:col>7</xdr:col>
                    <xdr:colOff>604157</xdr:colOff>
                    <xdr:row>68</xdr:row>
                    <xdr:rowOff>10886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showGridLines="0" tabSelected="1" showWhiteSpace="0" topLeftCell="A20" zoomScaleNormal="100" workbookViewId="0">
      <selection activeCell="F54" sqref="F54"/>
    </sheetView>
  </sheetViews>
  <sheetFormatPr defaultColWidth="10.796875" defaultRowHeight="12.9" x14ac:dyDescent="0.35"/>
  <cols>
    <col min="1" max="1" width="13.5" customWidth="1"/>
  </cols>
  <sheetData>
    <row r="1" spans="1:10" x14ac:dyDescent="0.35">
      <c r="A1" s="5" t="s">
        <v>84</v>
      </c>
      <c r="B1" s="6"/>
      <c r="C1" s="6"/>
      <c r="D1" s="6"/>
      <c r="E1" s="6"/>
      <c r="F1" s="6"/>
      <c r="G1" s="6"/>
      <c r="H1" s="6"/>
      <c r="I1" s="6"/>
      <c r="J1" s="6"/>
    </row>
    <row r="3" spans="1:10" x14ac:dyDescent="0.35">
      <c r="A3" s="1" t="s">
        <v>85</v>
      </c>
    </row>
    <row r="4" spans="1:10" ht="38.6" x14ac:dyDescent="0.35">
      <c r="A4" s="78" t="s">
        <v>86</v>
      </c>
      <c r="B4" s="78" t="s">
        <v>87</v>
      </c>
      <c r="C4" s="78" t="s">
        <v>50</v>
      </c>
      <c r="D4" s="78" t="s">
        <v>88</v>
      </c>
      <c r="E4" s="78" t="s">
        <v>89</v>
      </c>
      <c r="F4" s="78" t="s">
        <v>90</v>
      </c>
      <c r="G4" s="78" t="s">
        <v>91</v>
      </c>
      <c r="H4" s="78" t="s">
        <v>92</v>
      </c>
      <c r="I4" s="78" t="s">
        <v>93</v>
      </c>
      <c r="J4" s="78" t="s">
        <v>94</v>
      </c>
    </row>
    <row r="5" spans="1:10" x14ac:dyDescent="0.35">
      <c r="A5" s="77"/>
      <c r="B5" s="77"/>
      <c r="C5" s="18"/>
      <c r="D5" s="18"/>
      <c r="E5" s="18"/>
      <c r="F5" s="18"/>
      <c r="G5" s="18"/>
      <c r="H5" s="22">
        <f t="shared" ref="H5:H10" si="0">SUM(F5:G5)</f>
        <v>0</v>
      </c>
      <c r="I5" s="22">
        <f t="shared" ref="I5:I10" si="1">+C5*H5</f>
        <v>0</v>
      </c>
      <c r="J5" s="22">
        <f t="shared" ref="J5:J10" si="2">+I5*12</f>
        <v>0</v>
      </c>
    </row>
    <row r="6" spans="1:10" x14ac:dyDescent="0.35">
      <c r="A6" s="77"/>
      <c r="B6" s="77"/>
      <c r="C6" s="18"/>
      <c r="D6" s="18"/>
      <c r="E6" s="18"/>
      <c r="F6" s="18"/>
      <c r="G6" s="18"/>
      <c r="H6" s="22">
        <f t="shared" si="0"/>
        <v>0</v>
      </c>
      <c r="I6" s="22">
        <f t="shared" si="1"/>
        <v>0</v>
      </c>
      <c r="J6" s="22">
        <f t="shared" si="2"/>
        <v>0</v>
      </c>
    </row>
    <row r="7" spans="1:10" x14ac:dyDescent="0.35">
      <c r="A7" s="77"/>
      <c r="B7" s="77"/>
      <c r="C7" s="18"/>
      <c r="D7" s="18"/>
      <c r="E7" s="18"/>
      <c r="F7" s="18"/>
      <c r="G7" s="18"/>
      <c r="H7" s="22">
        <f t="shared" si="0"/>
        <v>0</v>
      </c>
      <c r="I7" s="22">
        <f t="shared" si="1"/>
        <v>0</v>
      </c>
      <c r="J7" s="22">
        <f t="shared" si="2"/>
        <v>0</v>
      </c>
    </row>
    <row r="8" spans="1:10" x14ac:dyDescent="0.35">
      <c r="A8" s="77"/>
      <c r="B8" s="77"/>
      <c r="C8" s="18"/>
      <c r="D8" s="18"/>
      <c r="E8" s="18"/>
      <c r="F8" s="18"/>
      <c r="G8" s="18"/>
      <c r="H8" s="22">
        <f t="shared" si="0"/>
        <v>0</v>
      </c>
      <c r="I8" s="22">
        <f t="shared" si="1"/>
        <v>0</v>
      </c>
      <c r="J8" s="22">
        <f t="shared" si="2"/>
        <v>0</v>
      </c>
    </row>
    <row r="9" spans="1:10" x14ac:dyDescent="0.35">
      <c r="A9" s="77"/>
      <c r="B9" s="77"/>
      <c r="C9" s="18"/>
      <c r="D9" s="18"/>
      <c r="E9" s="18"/>
      <c r="F9" s="18"/>
      <c r="G9" s="18"/>
      <c r="H9" s="22">
        <f t="shared" si="0"/>
        <v>0</v>
      </c>
      <c r="I9" s="22">
        <f t="shared" si="1"/>
        <v>0</v>
      </c>
      <c r="J9" s="22">
        <f t="shared" si="2"/>
        <v>0</v>
      </c>
    </row>
    <row r="10" spans="1:10" x14ac:dyDescent="0.35">
      <c r="A10" s="77"/>
      <c r="B10" s="77"/>
      <c r="C10" s="18"/>
      <c r="D10" s="18"/>
      <c r="E10" s="18"/>
      <c r="F10" s="18"/>
      <c r="G10" s="18"/>
      <c r="H10" s="22">
        <f t="shared" si="0"/>
        <v>0</v>
      </c>
      <c r="I10" s="22">
        <f t="shared" si="1"/>
        <v>0</v>
      </c>
      <c r="J10" s="22">
        <f t="shared" si="2"/>
        <v>0</v>
      </c>
    </row>
    <row r="11" spans="1:10" x14ac:dyDescent="0.35">
      <c r="H11" s="3" t="s">
        <v>35</v>
      </c>
      <c r="I11" s="22">
        <f>SUM(I5:I10)</f>
        <v>0</v>
      </c>
      <c r="J11" s="22">
        <f>SUM(J5:J10)</f>
        <v>0</v>
      </c>
    </row>
    <row r="13" spans="1:10" x14ac:dyDescent="0.35">
      <c r="A13" t="s">
        <v>95</v>
      </c>
      <c r="E13" s="1" t="s">
        <v>96</v>
      </c>
      <c r="I13" s="10"/>
      <c r="J13" s="10"/>
    </row>
    <row r="14" spans="1:10" x14ac:dyDescent="0.35">
      <c r="E14" s="9" t="s">
        <v>97</v>
      </c>
      <c r="F14" s="9"/>
      <c r="G14" s="9"/>
      <c r="H14" s="9"/>
      <c r="I14" s="33"/>
      <c r="J14" s="37">
        <f>+I14*12</f>
        <v>0</v>
      </c>
    </row>
    <row r="15" spans="1:10" x14ac:dyDescent="0.35">
      <c r="E15" s="9" t="s">
        <v>98</v>
      </c>
      <c r="F15" s="9"/>
      <c r="G15" s="9"/>
      <c r="H15" s="9"/>
      <c r="I15" s="34"/>
      <c r="J15" s="38">
        <f>+I15*12</f>
        <v>0</v>
      </c>
    </row>
    <row r="16" spans="1:10" x14ac:dyDescent="0.35">
      <c r="E16" s="9" t="s">
        <v>99</v>
      </c>
      <c r="F16" s="9"/>
      <c r="G16" s="9"/>
      <c r="H16" s="9"/>
      <c r="I16" s="34"/>
      <c r="J16" s="38">
        <f>+I16*12</f>
        <v>0</v>
      </c>
    </row>
    <row r="17" spans="1:10" x14ac:dyDescent="0.35">
      <c r="E17" s="9" t="s">
        <v>100</v>
      </c>
      <c r="F17" s="82"/>
      <c r="G17" s="82"/>
      <c r="H17" s="9"/>
      <c r="I17" s="34"/>
      <c r="J17" s="38">
        <f>+I17*12</f>
        <v>0</v>
      </c>
    </row>
    <row r="18" spans="1:10" x14ac:dyDescent="0.35">
      <c r="E18" s="50" t="s">
        <v>35</v>
      </c>
      <c r="F18" s="9"/>
      <c r="G18" s="9"/>
      <c r="I18" s="35">
        <f>SUM(I14:I17)</f>
        <v>0</v>
      </c>
      <c r="J18" s="32">
        <f>+I18*12</f>
        <v>0</v>
      </c>
    </row>
    <row r="19" spans="1:10" x14ac:dyDescent="0.35">
      <c r="A19" t="s">
        <v>101</v>
      </c>
    </row>
    <row r="20" spans="1:10" x14ac:dyDescent="0.35">
      <c r="E20" s="1" t="s">
        <v>102</v>
      </c>
      <c r="I20" s="36">
        <f>SUM(I18,I11)</f>
        <v>0</v>
      </c>
      <c r="J20" s="21">
        <f>SUM(J18,J11)</f>
        <v>0</v>
      </c>
    </row>
    <row r="21" spans="1:10" x14ac:dyDescent="0.35">
      <c r="A21" s="1"/>
    </row>
    <row r="23" spans="1:10" x14ac:dyDescent="0.35">
      <c r="A23" s="1" t="s">
        <v>103</v>
      </c>
    </row>
    <row r="24" spans="1:10" x14ac:dyDescent="0.35">
      <c r="A24" t="s">
        <v>104</v>
      </c>
      <c r="E24" s="14"/>
    </row>
    <row r="25" spans="1:10" x14ac:dyDescent="0.35">
      <c r="A25" s="11" t="s">
        <v>105</v>
      </c>
      <c r="E25" s="15"/>
    </row>
    <row r="26" spans="1:10" x14ac:dyDescent="0.35">
      <c r="A26" t="s">
        <v>106</v>
      </c>
      <c r="E26" s="15"/>
    </row>
    <row r="27" spans="1:10" x14ac:dyDescent="0.35">
      <c r="A27" t="s">
        <v>107</v>
      </c>
      <c r="B27" t="s">
        <v>108</v>
      </c>
      <c r="E27" s="15"/>
    </row>
    <row r="28" spans="1:10" x14ac:dyDescent="0.35">
      <c r="A28" s="2"/>
      <c r="B28" s="2"/>
      <c r="C28" s="2"/>
      <c r="E28" s="53"/>
      <c r="F28" s="2"/>
    </row>
    <row r="29" spans="1:10" x14ac:dyDescent="0.35">
      <c r="A29" s="52"/>
      <c r="B29" s="52"/>
      <c r="C29" s="52"/>
      <c r="E29" s="53"/>
      <c r="F29" s="14"/>
    </row>
    <row r="30" spans="1:10" x14ac:dyDescent="0.35">
      <c r="A30" s="52"/>
      <c r="B30" s="52"/>
      <c r="C30" s="52"/>
      <c r="E30" s="53"/>
      <c r="F30" s="15"/>
    </row>
    <row r="31" spans="1:10" x14ac:dyDescent="0.35">
      <c r="A31" t="s">
        <v>109</v>
      </c>
      <c r="E31" s="14"/>
    </row>
    <row r="32" spans="1:10" x14ac:dyDescent="0.35">
      <c r="A32" t="s">
        <v>110</v>
      </c>
      <c r="E32" s="15"/>
    </row>
    <row r="33" spans="1:8" x14ac:dyDescent="0.35">
      <c r="A33" t="s">
        <v>100</v>
      </c>
      <c r="B33" s="82"/>
      <c r="C33" s="82"/>
      <c r="E33" s="15"/>
    </row>
    <row r="34" spans="1:8" x14ac:dyDescent="0.35">
      <c r="A34" t="s">
        <v>111</v>
      </c>
      <c r="E34" s="32">
        <f>SUM(E24:E33)</f>
        <v>0</v>
      </c>
    </row>
    <row r="36" spans="1:8" x14ac:dyDescent="0.35">
      <c r="A36" s="1" t="s">
        <v>112</v>
      </c>
    </row>
    <row r="37" spans="1:8" x14ac:dyDescent="0.35">
      <c r="A37" t="s">
        <v>113</v>
      </c>
      <c r="E37" s="14"/>
    </row>
    <row r="38" spans="1:8" x14ac:dyDescent="0.35">
      <c r="A38" t="s">
        <v>114</v>
      </c>
      <c r="E38" s="15"/>
    </row>
    <row r="39" spans="1:8" x14ac:dyDescent="0.35">
      <c r="A39" t="s">
        <v>115</v>
      </c>
      <c r="E39" s="15"/>
    </row>
    <row r="40" spans="1:8" x14ac:dyDescent="0.35">
      <c r="A40" t="s">
        <v>116</v>
      </c>
      <c r="E40" s="15"/>
    </row>
    <row r="41" spans="1:8" x14ac:dyDescent="0.35">
      <c r="A41" t="s">
        <v>117</v>
      </c>
      <c r="E41" s="15"/>
    </row>
    <row r="42" spans="1:8" x14ac:dyDescent="0.35">
      <c r="A42" t="s">
        <v>118</v>
      </c>
      <c r="E42" s="15"/>
    </row>
    <row r="43" spans="1:8" x14ac:dyDescent="0.35">
      <c r="A43" t="s">
        <v>100</v>
      </c>
      <c r="B43" s="82"/>
      <c r="C43" s="82"/>
      <c r="E43" s="15"/>
    </row>
    <row r="44" spans="1:8" x14ac:dyDescent="0.35">
      <c r="A44" t="s">
        <v>119</v>
      </c>
      <c r="E44" s="32">
        <f>SUM(E37:E43)</f>
        <v>0</v>
      </c>
    </row>
    <row r="46" spans="1:8" x14ac:dyDescent="0.35">
      <c r="A46" s="1" t="s">
        <v>120</v>
      </c>
      <c r="E46" s="9"/>
    </row>
    <row r="47" spans="1:8" x14ac:dyDescent="0.35">
      <c r="A47" t="s">
        <v>121</v>
      </c>
      <c r="E47" s="48">
        <f>G47*'Pro Forma'!C13</f>
        <v>0</v>
      </c>
      <c r="G47" s="64">
        <v>7.0000000000000007E-2</v>
      </c>
      <c r="H47" t="s">
        <v>122</v>
      </c>
    </row>
    <row r="48" spans="1:8" x14ac:dyDescent="0.35">
      <c r="A48" t="s">
        <v>123</v>
      </c>
      <c r="E48" s="14"/>
    </row>
    <row r="49" spans="1:8" x14ac:dyDescent="0.35">
      <c r="A49" t="s">
        <v>124</v>
      </c>
      <c r="E49" s="15"/>
    </row>
    <row r="50" spans="1:8" x14ac:dyDescent="0.35">
      <c r="A50" t="s">
        <v>271</v>
      </c>
      <c r="B50" s="12"/>
      <c r="C50" s="12"/>
      <c r="E50" s="15"/>
    </row>
    <row r="51" spans="1:8" x14ac:dyDescent="0.35">
      <c r="A51" s="1" t="s">
        <v>125</v>
      </c>
      <c r="E51" s="21">
        <f>SUM(E47:E50,E44,E34)</f>
        <v>0</v>
      </c>
      <c r="G51" s="21">
        <f>IF(E51=0,0,E51/SUM(C5:C10))</f>
        <v>0</v>
      </c>
      <c r="H51" t="s">
        <v>126</v>
      </c>
    </row>
  </sheetData>
  <mergeCells count="3">
    <mergeCell ref="B33:C33"/>
    <mergeCell ref="B43:C43"/>
    <mergeCell ref="F17:G17"/>
  </mergeCells>
  <phoneticPr fontId="6" type="noConversion"/>
  <pageMargins left="0.75" right="0.75" top="0.75" bottom="0.75" header="0.5" footer="0.5"/>
  <pageSetup scale="98" orientation="portrait" r:id="rId1"/>
  <headerFooter alignWithMargins="0">
    <oddHeader>&amp;L&amp;D</oddHeader>
    <oddFooter>&amp;L&amp;D&amp;RPage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0</xdr:col>
                    <xdr:colOff>0</xdr:colOff>
                    <xdr:row>13</xdr:row>
                    <xdr:rowOff>0</xdr:rowOff>
                  </from>
                  <to>
                    <xdr:col>3</xdr:col>
                    <xdr:colOff>87086</xdr:colOff>
                    <xdr:row>14</xdr:row>
                    <xdr:rowOff>59871</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0</xdr:col>
                    <xdr:colOff>0</xdr:colOff>
                    <xdr:row>13</xdr:row>
                    <xdr:rowOff>146957</xdr:rowOff>
                  </from>
                  <to>
                    <xdr:col>3</xdr:col>
                    <xdr:colOff>87086</xdr:colOff>
                    <xdr:row>15</xdr:row>
                    <xdr:rowOff>32657</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0</xdr:col>
                    <xdr:colOff>0</xdr:colOff>
                    <xdr:row>14</xdr:row>
                    <xdr:rowOff>146957</xdr:rowOff>
                  </from>
                  <to>
                    <xdr:col>3</xdr:col>
                    <xdr:colOff>87086</xdr:colOff>
                    <xdr:row>16</xdr:row>
                    <xdr:rowOff>32657</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0</xdr:col>
                    <xdr:colOff>0</xdr:colOff>
                    <xdr:row>15</xdr:row>
                    <xdr:rowOff>146957</xdr:rowOff>
                  </from>
                  <to>
                    <xdr:col>3</xdr:col>
                    <xdr:colOff>87086</xdr:colOff>
                    <xdr:row>17</xdr:row>
                    <xdr:rowOff>32657</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0</xdr:col>
                    <xdr:colOff>0</xdr:colOff>
                    <xdr:row>18</xdr:row>
                    <xdr:rowOff>152400</xdr:rowOff>
                  </from>
                  <to>
                    <xdr:col>1</xdr:col>
                    <xdr:colOff>10886</xdr:colOff>
                    <xdr:row>20</xdr:row>
                    <xdr:rowOff>32657</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0</xdr:col>
                    <xdr:colOff>0</xdr:colOff>
                    <xdr:row>19</xdr:row>
                    <xdr:rowOff>152400</xdr:rowOff>
                  </from>
                  <to>
                    <xdr:col>1</xdr:col>
                    <xdr:colOff>10886</xdr:colOff>
                    <xdr:row>21</xdr:row>
                    <xdr:rowOff>32657</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0</xdr:col>
                    <xdr:colOff>642257</xdr:colOff>
                    <xdr:row>18</xdr:row>
                    <xdr:rowOff>152400</xdr:rowOff>
                  </from>
                  <to>
                    <xdr:col>2</xdr:col>
                    <xdr:colOff>0</xdr:colOff>
                    <xdr:row>20</xdr:row>
                    <xdr:rowOff>32657</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0</xdr:col>
                    <xdr:colOff>642257</xdr:colOff>
                    <xdr:row>19</xdr:row>
                    <xdr:rowOff>152400</xdr:rowOff>
                  </from>
                  <to>
                    <xdr:col>2</xdr:col>
                    <xdr:colOff>0</xdr:colOff>
                    <xdr:row>21</xdr:row>
                    <xdr:rowOff>32657</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8"/>
  <sheetViews>
    <sheetView showGridLines="0" topLeftCell="A3" zoomScaleNormal="100" workbookViewId="0">
      <selection activeCell="A45" sqref="A1:XFD1048576"/>
    </sheetView>
  </sheetViews>
  <sheetFormatPr defaultColWidth="10.796875" defaultRowHeight="12.9" x14ac:dyDescent="0.35"/>
  <sheetData>
    <row r="1" spans="1:9" x14ac:dyDescent="0.35">
      <c r="A1" s="5" t="s">
        <v>127</v>
      </c>
      <c r="B1" s="5"/>
      <c r="C1" s="5"/>
      <c r="D1" s="5"/>
      <c r="E1" s="5"/>
      <c r="F1" s="5"/>
      <c r="G1" s="5"/>
      <c r="H1" s="5"/>
      <c r="I1" s="5"/>
    </row>
    <row r="3" spans="1:9" ht="23.6" x14ac:dyDescent="0.35">
      <c r="A3" s="1" t="s">
        <v>128</v>
      </c>
      <c r="H3" s="56" t="s">
        <v>129</v>
      </c>
      <c r="I3" s="55" t="s">
        <v>130</v>
      </c>
    </row>
    <row r="4" spans="1:9" x14ac:dyDescent="0.35">
      <c r="A4" t="s">
        <v>131</v>
      </c>
      <c r="D4" s="43"/>
      <c r="E4" s="7"/>
      <c r="H4" s="33"/>
      <c r="I4" s="49" t="str">
        <f>IF(H4="","",H4/SUM('Income and Expense'!C5:C10))</f>
        <v/>
      </c>
    </row>
    <row r="5" spans="1:9" x14ac:dyDescent="0.35">
      <c r="A5" t="s">
        <v>132</v>
      </c>
      <c r="D5" s="70">
        <f>IF($H$4=0,0,H5/$H$4)</f>
        <v>0</v>
      </c>
      <c r="E5" s="7" t="s">
        <v>133</v>
      </c>
      <c r="H5" s="34"/>
      <c r="I5" s="57"/>
    </row>
    <row r="6" spans="1:9" x14ac:dyDescent="0.35">
      <c r="A6" t="s">
        <v>134</v>
      </c>
      <c r="D6" s="71">
        <f>IF($H$4=0,0,H6/$H$4)</f>
        <v>0</v>
      </c>
      <c r="E6" s="7" t="s">
        <v>133</v>
      </c>
      <c r="H6" s="34"/>
      <c r="I6" s="57"/>
    </row>
    <row r="7" spans="1:9" x14ac:dyDescent="0.35">
      <c r="A7" t="s">
        <v>100</v>
      </c>
      <c r="B7" s="14"/>
      <c r="C7" s="2"/>
      <c r="E7" s="7"/>
      <c r="H7" s="34"/>
      <c r="I7" s="57"/>
    </row>
    <row r="8" spans="1:9" x14ac:dyDescent="0.35">
      <c r="A8" s="1" t="s">
        <v>135</v>
      </c>
      <c r="B8" s="1"/>
      <c r="E8" s="7"/>
      <c r="G8" s="3"/>
      <c r="H8" s="35">
        <f>SUM(H4:H7)</f>
        <v>0</v>
      </c>
      <c r="I8" s="49" t="str">
        <f>IF(H8=0,"",H8/SUM('Income and Expense'!C5:C10))</f>
        <v/>
      </c>
    </row>
    <row r="9" spans="1:9" x14ac:dyDescent="0.35">
      <c r="E9" s="7"/>
      <c r="H9" s="9"/>
    </row>
    <row r="10" spans="1:9" x14ac:dyDescent="0.35">
      <c r="A10" s="1" t="s">
        <v>136</v>
      </c>
      <c r="D10" s="9"/>
      <c r="E10" s="7"/>
      <c r="H10" s="9"/>
    </row>
    <row r="11" spans="1:9" x14ac:dyDescent="0.35">
      <c r="A11" t="s">
        <v>137</v>
      </c>
      <c r="D11" s="54"/>
      <c r="E11" s="50"/>
      <c r="F11" s="9"/>
      <c r="H11" s="33"/>
      <c r="I11" s="49" t="str">
        <f>IF(H11="","",H11/SUM('Income and Expense'!C5:C10))</f>
        <v/>
      </c>
    </row>
    <row r="12" spans="1:9" x14ac:dyDescent="0.35">
      <c r="A12" t="s">
        <v>138</v>
      </c>
      <c r="E12" s="7"/>
      <c r="H12" s="34"/>
      <c r="I12" s="49" t="str">
        <f>IF(H12="","",H12/SUM('Income and Expense'!C5:C10))</f>
        <v/>
      </c>
    </row>
    <row r="13" spans="1:9" x14ac:dyDescent="0.35">
      <c r="A13" t="s">
        <v>28</v>
      </c>
      <c r="D13" s="9"/>
      <c r="E13" s="50"/>
      <c r="F13" s="9"/>
      <c r="H13" s="34"/>
      <c r="I13" s="49" t="str">
        <f>IF(H13="","",H13/SUM('Income and Expense'!C5:C10))</f>
        <v/>
      </c>
    </row>
    <row r="14" spans="1:9" x14ac:dyDescent="0.35">
      <c r="A14" t="s">
        <v>139</v>
      </c>
      <c r="D14" s="66" t="str">
        <f t="shared" ref="D14:D19" si="0">IF(H14="","",H14/($H$12+$H$13))</f>
        <v/>
      </c>
      <c r="E14" s="7" t="s">
        <v>140</v>
      </c>
      <c r="H14" s="34"/>
      <c r="I14" s="62"/>
    </row>
    <row r="15" spans="1:9" x14ac:dyDescent="0.35">
      <c r="A15" t="s">
        <v>141</v>
      </c>
      <c r="B15" s="53"/>
      <c r="D15" s="67" t="str">
        <f t="shared" si="0"/>
        <v/>
      </c>
      <c r="E15" s="7" t="s">
        <v>142</v>
      </c>
      <c r="H15" s="34"/>
      <c r="I15" s="62"/>
    </row>
    <row r="16" spans="1:9" x14ac:dyDescent="0.35">
      <c r="A16" t="s">
        <v>143</v>
      </c>
      <c r="B16" s="53"/>
      <c r="D16" s="66" t="str">
        <f t="shared" si="0"/>
        <v/>
      </c>
      <c r="E16" s="7" t="s">
        <v>140</v>
      </c>
      <c r="H16" s="34"/>
      <c r="I16" s="62"/>
    </row>
    <row r="17" spans="1:9" x14ac:dyDescent="0.35">
      <c r="A17" t="s">
        <v>144</v>
      </c>
      <c r="D17" s="67" t="str">
        <f t="shared" si="0"/>
        <v/>
      </c>
      <c r="E17" s="7" t="s">
        <v>145</v>
      </c>
      <c r="H17" s="63"/>
      <c r="I17" s="62"/>
    </row>
    <row r="18" spans="1:9" x14ac:dyDescent="0.35">
      <c r="A18" t="s">
        <v>146</v>
      </c>
      <c r="D18" s="66" t="str">
        <f t="shared" si="0"/>
        <v/>
      </c>
      <c r="E18" s="7" t="s">
        <v>147</v>
      </c>
      <c r="H18" s="34"/>
      <c r="I18" s="62"/>
    </row>
    <row r="19" spans="1:9" x14ac:dyDescent="0.35">
      <c r="A19" t="s">
        <v>148</v>
      </c>
      <c r="B19" s="2"/>
      <c r="C19" s="2"/>
      <c r="D19" s="69" t="str">
        <f t="shared" si="0"/>
        <v/>
      </c>
      <c r="E19" s="7"/>
      <c r="H19" s="34"/>
      <c r="I19" s="49" t="str">
        <f>IF(H19="","",H19/SUM('Income and Expense'!C5:C10))</f>
        <v/>
      </c>
    </row>
    <row r="20" spans="1:9" x14ac:dyDescent="0.35">
      <c r="A20" s="1" t="s">
        <v>149</v>
      </c>
      <c r="B20" s="9"/>
      <c r="C20" s="9"/>
      <c r="D20" s="68"/>
      <c r="E20" s="7"/>
      <c r="H20" s="35">
        <f>SUM(H11:H19)</f>
        <v>0</v>
      </c>
      <c r="I20" s="49" t="str">
        <f>IF(H20=0,"",H20/SUM('Income and Expense'!C5:C10))</f>
        <v/>
      </c>
    </row>
    <row r="21" spans="1:9" x14ac:dyDescent="0.35">
      <c r="D21" s="9"/>
      <c r="E21" s="7"/>
      <c r="H21" s="9"/>
    </row>
    <row r="22" spans="1:9" x14ac:dyDescent="0.35">
      <c r="A22" s="1" t="s">
        <v>120</v>
      </c>
      <c r="E22" s="7"/>
      <c r="H22" s="9"/>
    </row>
    <row r="23" spans="1:9" x14ac:dyDescent="0.35">
      <c r="A23" t="s">
        <v>150</v>
      </c>
      <c r="E23" s="7"/>
      <c r="H23" s="33"/>
      <c r="I23" s="60"/>
    </row>
    <row r="24" spans="1:9" x14ac:dyDescent="0.35">
      <c r="A24" t="s">
        <v>151</v>
      </c>
      <c r="E24" s="7"/>
      <c r="H24" s="59"/>
      <c r="I24" s="61"/>
    </row>
    <row r="25" spans="1:9" x14ac:dyDescent="0.35">
      <c r="A25" t="s">
        <v>152</v>
      </c>
      <c r="E25" s="7"/>
      <c r="H25" s="34"/>
      <c r="I25" s="57"/>
    </row>
    <row r="26" spans="1:9" x14ac:dyDescent="0.35">
      <c r="A26" t="s">
        <v>153</v>
      </c>
      <c r="E26" s="7"/>
      <c r="H26" s="34"/>
      <c r="I26" s="57"/>
    </row>
    <row r="27" spans="1:9" x14ac:dyDescent="0.35">
      <c r="A27" t="s">
        <v>154</v>
      </c>
      <c r="B27" s="53"/>
      <c r="E27" s="7"/>
      <c r="H27" s="34"/>
      <c r="I27" s="57"/>
    </row>
    <row r="28" spans="1:9" x14ac:dyDescent="0.35">
      <c r="A28" t="s">
        <v>155</v>
      </c>
      <c r="B28" s="53"/>
      <c r="E28" s="7"/>
      <c r="H28" s="34"/>
      <c r="I28" s="57"/>
    </row>
    <row r="29" spans="1:9" x14ac:dyDescent="0.35">
      <c r="A29" t="s">
        <v>123</v>
      </c>
      <c r="E29" s="7"/>
      <c r="H29" s="63"/>
      <c r="I29" s="58">
        <f>SUM(I23:I28)</f>
        <v>0</v>
      </c>
    </row>
    <row r="30" spans="1:9" x14ac:dyDescent="0.35">
      <c r="A30" t="s">
        <v>156</v>
      </c>
      <c r="E30" s="7"/>
      <c r="H30" s="59"/>
      <c r="I30" s="61"/>
    </row>
    <row r="31" spans="1:9" x14ac:dyDescent="0.35">
      <c r="A31" t="s">
        <v>157</v>
      </c>
      <c r="E31" s="7"/>
      <c r="H31" s="34"/>
      <c r="I31" s="57"/>
    </row>
    <row r="32" spans="1:9" x14ac:dyDescent="0.35">
      <c r="A32" t="s">
        <v>158</v>
      </c>
      <c r="E32" s="7"/>
      <c r="H32" s="34"/>
      <c r="I32" s="57"/>
    </row>
    <row r="33" spans="1:9" x14ac:dyDescent="0.35">
      <c r="A33" t="s">
        <v>159</v>
      </c>
      <c r="E33" s="7"/>
      <c r="H33" s="34"/>
      <c r="I33" s="57"/>
    </row>
    <row r="34" spans="1:9" x14ac:dyDescent="0.35">
      <c r="A34" t="s">
        <v>160</v>
      </c>
      <c r="E34" s="7"/>
      <c r="H34" s="59"/>
      <c r="I34" s="61"/>
    </row>
    <row r="35" spans="1:9" x14ac:dyDescent="0.35">
      <c r="A35" t="s">
        <v>161</v>
      </c>
      <c r="E35" s="7"/>
      <c r="H35" s="34"/>
      <c r="I35" s="57"/>
    </row>
    <row r="36" spans="1:9" x14ac:dyDescent="0.35">
      <c r="A36" t="s">
        <v>100</v>
      </c>
      <c r="B36" s="2"/>
      <c r="C36" s="2"/>
      <c r="E36" s="7"/>
      <c r="H36" s="34"/>
      <c r="I36" s="57"/>
    </row>
    <row r="37" spans="1:9" x14ac:dyDescent="0.35">
      <c r="A37" s="1" t="s">
        <v>162</v>
      </c>
      <c r="B37" s="9"/>
      <c r="C37" s="9"/>
      <c r="E37" s="7"/>
      <c r="H37" s="35">
        <f>SUM(H23:H36)</f>
        <v>0</v>
      </c>
      <c r="I37" s="49" t="str">
        <f>IF(H37=0,"",H37/SUM('Income and Expense'!C5:C10))</f>
        <v/>
      </c>
    </row>
    <row r="38" spans="1:9" x14ac:dyDescent="0.35">
      <c r="E38" s="7"/>
      <c r="H38" s="9"/>
    </row>
    <row r="39" spans="1:9" x14ac:dyDescent="0.35">
      <c r="A39" s="1" t="s">
        <v>163</v>
      </c>
      <c r="E39" s="7"/>
      <c r="H39" s="9"/>
    </row>
    <row r="40" spans="1:9" x14ac:dyDescent="0.35">
      <c r="A40" t="s">
        <v>164</v>
      </c>
      <c r="D40" s="66" t="str">
        <f>IF(H40="","",H40/H47)</f>
        <v/>
      </c>
      <c r="E40" s="7" t="s">
        <v>165</v>
      </c>
      <c r="H40" s="33"/>
      <c r="I40" s="62"/>
    </row>
    <row r="41" spans="1:9" x14ac:dyDescent="0.35">
      <c r="A41" s="11" t="s">
        <v>166</v>
      </c>
      <c r="E41" s="7"/>
      <c r="H41" s="34"/>
      <c r="I41" s="65"/>
    </row>
    <row r="42" spans="1:9" x14ac:dyDescent="0.35">
      <c r="A42" s="11" t="s">
        <v>167</v>
      </c>
      <c r="D42" s="54"/>
      <c r="E42" s="7"/>
      <c r="H42" s="34"/>
      <c r="I42" s="62"/>
    </row>
    <row r="43" spans="1:9" x14ac:dyDescent="0.35">
      <c r="A43" s="11" t="s">
        <v>168</v>
      </c>
      <c r="E43" s="7"/>
      <c r="H43" s="35"/>
      <c r="I43" s="62" t="str">
        <f>IF(H43=0,"",H43/General!B45)</f>
        <v/>
      </c>
    </row>
    <row r="44" spans="1:9" x14ac:dyDescent="0.35">
      <c r="A44" s="11" t="s">
        <v>148</v>
      </c>
      <c r="B44" s="2"/>
      <c r="C44" s="2"/>
      <c r="D44" s="20"/>
      <c r="E44" s="7"/>
      <c r="H44" s="20"/>
      <c r="I44" s="20"/>
    </row>
    <row r="45" spans="1:9" x14ac:dyDescent="0.35">
      <c r="A45" s="1" t="s">
        <v>169</v>
      </c>
      <c r="E45" s="43">
        <f>IF(SUM('Income and Expense'!$C$5:$C$10)=0,0,'Sources and Uses'!H45/SUM('Income and Expense'!$C$5:$C$10))</f>
        <v>0</v>
      </c>
      <c r="F45" t="s">
        <v>170</v>
      </c>
      <c r="H45" s="35">
        <f>SUM(H40:H44)</f>
        <v>0</v>
      </c>
      <c r="I45" s="49" t="str">
        <f>IF(H45=0,"",H45/General!B45)</f>
        <v/>
      </c>
    </row>
    <row r="46" spans="1:9" x14ac:dyDescent="0.35">
      <c r="A46" s="1"/>
      <c r="D46" s="43"/>
      <c r="E46" s="7"/>
      <c r="H46" s="43"/>
      <c r="I46" s="43"/>
    </row>
    <row r="47" spans="1:9" x14ac:dyDescent="0.35">
      <c r="A47" s="1" t="s">
        <v>171</v>
      </c>
      <c r="E47" s="21">
        <f>IF(SUM('Income and Expense'!$C$5:$C$10)=0,0,'Sources and Uses'!H47/SUM('Income and Expense'!$C$5:$C$10))</f>
        <v>0</v>
      </c>
      <c r="F47" s="7" t="s">
        <v>170</v>
      </c>
      <c r="H47" s="35">
        <f>SUM(H8+H20+H37+H45)</f>
        <v>0</v>
      </c>
      <c r="I47" s="49" t="str">
        <f>IF(H47=0,"",H47/General!B45)</f>
        <v/>
      </c>
    </row>
    <row r="48" spans="1:9" x14ac:dyDescent="0.35">
      <c r="A48" s="1"/>
      <c r="D48" s="43"/>
      <c r="E48" s="7"/>
      <c r="H48" s="43"/>
      <c r="I48" s="43"/>
    </row>
    <row r="50" spans="1:9" x14ac:dyDescent="0.35">
      <c r="A50" s="94" t="s">
        <v>172</v>
      </c>
      <c r="B50" s="94"/>
      <c r="C50" s="94"/>
      <c r="D50" s="94"/>
    </row>
    <row r="51" spans="1:9" x14ac:dyDescent="0.35">
      <c r="A51" s="94"/>
      <c r="B51" s="94"/>
      <c r="C51" s="94"/>
      <c r="D51" s="94"/>
    </row>
    <row r="52" spans="1:9" x14ac:dyDescent="0.35">
      <c r="A52" s="94"/>
      <c r="B52" s="94"/>
      <c r="C52" s="94"/>
      <c r="D52" s="94"/>
      <c r="G52" s="82"/>
      <c r="H52" s="82"/>
      <c r="I52" s="82"/>
    </row>
    <row r="56" spans="1:9" x14ac:dyDescent="0.35">
      <c r="A56" t="s">
        <v>173</v>
      </c>
    </row>
    <row r="59" spans="1:9" x14ac:dyDescent="0.35">
      <c r="A59" t="s">
        <v>174</v>
      </c>
    </row>
    <row r="62" spans="1:9" x14ac:dyDescent="0.35">
      <c r="A62" t="s">
        <v>175</v>
      </c>
    </row>
    <row r="64" spans="1:9" x14ac:dyDescent="0.35">
      <c r="A64" s="1" t="s">
        <v>176</v>
      </c>
    </row>
    <row r="65" spans="1:10" ht="25.75" x14ac:dyDescent="0.35">
      <c r="A65" s="96" t="s">
        <v>177</v>
      </c>
      <c r="B65" s="96"/>
      <c r="C65" s="96" t="s">
        <v>178</v>
      </c>
      <c r="D65" s="96"/>
      <c r="E65" s="78" t="s">
        <v>179</v>
      </c>
      <c r="F65" s="78" t="s">
        <v>180</v>
      </c>
      <c r="G65" s="78" t="s">
        <v>181</v>
      </c>
      <c r="H65" s="78" t="s">
        <v>182</v>
      </c>
      <c r="I65" s="78" t="s">
        <v>183</v>
      </c>
      <c r="J65" s="78" t="s">
        <v>184</v>
      </c>
    </row>
    <row r="66" spans="1:10" x14ac:dyDescent="0.35">
      <c r="A66" s="81" t="s">
        <v>185</v>
      </c>
      <c r="B66" s="81"/>
      <c r="C66" s="95"/>
      <c r="D66" s="95"/>
      <c r="E66" s="18"/>
      <c r="F66" s="18"/>
      <c r="G66" s="19"/>
      <c r="H66" s="18"/>
      <c r="I66" s="18"/>
      <c r="J66" s="31">
        <f>IF(H66=0,0,-PMT(G66/12,H66*12,F66)*12)</f>
        <v>0</v>
      </c>
    </row>
    <row r="67" spans="1:10" x14ac:dyDescent="0.35">
      <c r="A67" s="81" t="s">
        <v>186</v>
      </c>
      <c r="B67" s="81"/>
      <c r="C67" s="95"/>
      <c r="D67" s="95"/>
      <c r="E67" s="18"/>
      <c r="F67" s="18"/>
      <c r="G67" s="19"/>
      <c r="H67" s="18"/>
      <c r="I67" s="18"/>
      <c r="J67" s="31">
        <f t="shared" ref="J67:J74" si="1">IF(H67=0,0,-PMT(G67/12,H67*12,F67)*12)</f>
        <v>0</v>
      </c>
    </row>
    <row r="68" spans="1:10" x14ac:dyDescent="0.35">
      <c r="A68" s="81" t="s">
        <v>187</v>
      </c>
      <c r="B68" s="81"/>
      <c r="C68" s="95"/>
      <c r="D68" s="95"/>
      <c r="E68" s="18"/>
      <c r="F68" s="18"/>
      <c r="G68" s="19"/>
      <c r="H68" s="18"/>
      <c r="I68" s="18"/>
      <c r="J68" s="31">
        <f t="shared" si="1"/>
        <v>0</v>
      </c>
    </row>
    <row r="69" spans="1:10" x14ac:dyDescent="0.35">
      <c r="A69" s="81" t="s">
        <v>188</v>
      </c>
      <c r="B69" s="81"/>
      <c r="C69" s="95"/>
      <c r="D69" s="95"/>
      <c r="E69" s="18"/>
      <c r="F69" s="18"/>
      <c r="G69" s="19"/>
      <c r="H69" s="18"/>
      <c r="I69" s="18"/>
      <c r="J69" s="31">
        <f t="shared" si="1"/>
        <v>0</v>
      </c>
    </row>
    <row r="70" spans="1:10" x14ac:dyDescent="0.35">
      <c r="A70" s="81" t="s">
        <v>10</v>
      </c>
      <c r="B70" s="81"/>
      <c r="C70" s="95"/>
      <c r="D70" s="95"/>
      <c r="E70" s="18"/>
      <c r="F70" s="18"/>
      <c r="G70" s="19"/>
      <c r="H70" s="18"/>
      <c r="I70" s="18"/>
      <c r="J70" s="31">
        <f t="shared" si="1"/>
        <v>0</v>
      </c>
    </row>
    <row r="71" spans="1:10" x14ac:dyDescent="0.35">
      <c r="A71" s="81" t="s">
        <v>100</v>
      </c>
      <c r="B71" s="81"/>
      <c r="C71" s="95"/>
      <c r="D71" s="95"/>
      <c r="E71" s="18"/>
      <c r="F71" s="18"/>
      <c r="G71" s="19"/>
      <c r="H71" s="18"/>
      <c r="I71" s="18"/>
      <c r="J71" s="31">
        <f t="shared" si="1"/>
        <v>0</v>
      </c>
    </row>
    <row r="72" spans="1:10" x14ac:dyDescent="0.35">
      <c r="A72" s="81" t="s">
        <v>189</v>
      </c>
      <c r="B72" s="81"/>
      <c r="C72" s="95" t="s">
        <v>190</v>
      </c>
      <c r="D72" s="95"/>
      <c r="E72" s="18"/>
      <c r="F72" s="18"/>
      <c r="G72" s="19"/>
      <c r="H72" s="18"/>
      <c r="I72" s="18"/>
      <c r="J72" s="31">
        <f t="shared" si="1"/>
        <v>0</v>
      </c>
    </row>
    <row r="73" spans="1:10" x14ac:dyDescent="0.35">
      <c r="A73" s="80" t="s">
        <v>191</v>
      </c>
      <c r="B73" s="17"/>
      <c r="C73" s="95" t="s">
        <v>192</v>
      </c>
      <c r="D73" s="95"/>
      <c r="E73" s="18"/>
      <c r="F73" s="18"/>
      <c r="G73" s="19"/>
      <c r="H73" s="18"/>
      <c r="I73" s="18"/>
      <c r="J73" s="31">
        <f t="shared" si="1"/>
        <v>0</v>
      </c>
    </row>
    <row r="74" spans="1:10" x14ac:dyDescent="0.35">
      <c r="A74" s="91" t="s">
        <v>193</v>
      </c>
      <c r="B74" s="92"/>
      <c r="C74" s="93" t="s">
        <v>194</v>
      </c>
      <c r="D74" s="93"/>
      <c r="E74" s="18" t="s">
        <v>195</v>
      </c>
      <c r="F74" s="31"/>
      <c r="G74" s="19"/>
      <c r="H74" s="18"/>
      <c r="I74" s="18"/>
      <c r="J74" s="31">
        <f t="shared" si="1"/>
        <v>0</v>
      </c>
    </row>
    <row r="75" spans="1:10" x14ac:dyDescent="0.35">
      <c r="A75" s="89" t="s">
        <v>196</v>
      </c>
      <c r="B75" s="89"/>
      <c r="C75" s="89"/>
      <c r="D75" s="89"/>
      <c r="E75" s="13" t="s">
        <v>35</v>
      </c>
      <c r="F75" s="22">
        <f>SUM(F66:F74)</f>
        <v>0</v>
      </c>
      <c r="G75" s="13"/>
      <c r="H75" s="13"/>
      <c r="I75" s="13" t="s">
        <v>35</v>
      </c>
      <c r="J75" s="22">
        <f>SUM(J66:J74)</f>
        <v>0</v>
      </c>
    </row>
    <row r="76" spans="1:10" x14ac:dyDescent="0.35">
      <c r="A76" s="90"/>
      <c r="B76" s="90"/>
      <c r="C76" s="90"/>
      <c r="D76" s="90"/>
    </row>
    <row r="77" spans="1:10" x14ac:dyDescent="0.35">
      <c r="A77" s="1" t="s">
        <v>197</v>
      </c>
      <c r="F77" s="9"/>
    </row>
    <row r="78" spans="1:10" x14ac:dyDescent="0.35">
      <c r="A78" t="s">
        <v>198</v>
      </c>
      <c r="F78" s="37"/>
      <c r="H78" t="s">
        <v>199</v>
      </c>
      <c r="I78" s="51"/>
    </row>
    <row r="79" spans="1:10" x14ac:dyDescent="0.35">
      <c r="A79" t="s">
        <v>200</v>
      </c>
      <c r="F79" s="15"/>
    </row>
    <row r="80" spans="1:10" x14ac:dyDescent="0.35">
      <c r="A80" t="s">
        <v>201</v>
      </c>
      <c r="F80" s="15"/>
    </row>
    <row r="81" spans="1:9" x14ac:dyDescent="0.35">
      <c r="A81" t="s">
        <v>202</v>
      </c>
      <c r="F81" s="15"/>
    </row>
    <row r="82" spans="1:9" x14ac:dyDescent="0.35">
      <c r="A82" t="s">
        <v>100</v>
      </c>
      <c r="B82" s="82"/>
      <c r="C82" s="82"/>
      <c r="F82" s="15"/>
    </row>
    <row r="83" spans="1:9" x14ac:dyDescent="0.35">
      <c r="A83" t="s">
        <v>35</v>
      </c>
      <c r="F83" s="32">
        <f>SUM(F78:F82)</f>
        <v>0</v>
      </c>
    </row>
    <row r="84" spans="1:9" x14ac:dyDescent="0.35">
      <c r="A84" t="s">
        <v>203</v>
      </c>
      <c r="F84" s="9"/>
    </row>
    <row r="85" spans="1:9" x14ac:dyDescent="0.35">
      <c r="A85" s="1"/>
      <c r="D85" s="43"/>
      <c r="E85" s="7"/>
      <c r="H85" s="43"/>
      <c r="I85" s="42"/>
    </row>
    <row r="86" spans="1:9" s="44" customFormat="1" x14ac:dyDescent="0.35">
      <c r="A86" s="46"/>
      <c r="B86" s="47"/>
      <c r="C86" s="47"/>
      <c r="D86" s="47"/>
      <c r="E86" s="47"/>
      <c r="F86" s="47"/>
      <c r="G86" s="47"/>
      <c r="I86" s="72"/>
    </row>
    <row r="87" spans="1:9" s="44" customFormat="1" x14ac:dyDescent="0.35">
      <c r="A87" s="46"/>
      <c r="B87" s="47"/>
      <c r="C87" s="47"/>
      <c r="D87" s="47"/>
      <c r="E87" s="47"/>
      <c r="F87" s="47"/>
      <c r="G87" s="47"/>
      <c r="I87" s="73"/>
    </row>
    <row r="88" spans="1:9" s="44" customFormat="1" x14ac:dyDescent="0.35">
      <c r="A88" s="46"/>
      <c r="B88" s="47"/>
      <c r="C88" s="47"/>
      <c r="D88" s="47"/>
      <c r="E88" s="47"/>
      <c r="F88" s="47"/>
      <c r="G88" s="47"/>
      <c r="I88" s="73"/>
    </row>
    <row r="89" spans="1:9" s="44" customFormat="1" x14ac:dyDescent="0.35">
      <c r="A89" s="46"/>
      <c r="B89" s="47"/>
      <c r="C89" s="47"/>
      <c r="D89" s="47"/>
      <c r="E89" s="47"/>
      <c r="F89" s="47"/>
      <c r="G89" s="47"/>
      <c r="I89" s="73"/>
    </row>
    <row r="90" spans="1:9" s="44" customFormat="1" x14ac:dyDescent="0.35">
      <c r="A90" s="46"/>
      <c r="B90" s="47"/>
      <c r="C90" s="47"/>
      <c r="D90" s="47"/>
      <c r="E90" s="47"/>
      <c r="F90" s="47"/>
      <c r="G90" s="47"/>
      <c r="I90" s="73"/>
    </row>
    <row r="91" spans="1:9" s="44" customFormat="1" x14ac:dyDescent="0.35">
      <c r="A91" s="46"/>
      <c r="B91" s="47"/>
      <c r="C91" s="47"/>
      <c r="D91" s="47"/>
      <c r="E91" s="47"/>
      <c r="F91" s="47"/>
      <c r="G91" s="47"/>
      <c r="I91" s="73"/>
    </row>
    <row r="92" spans="1:9" s="44" customFormat="1" x14ac:dyDescent="0.35">
      <c r="A92" s="47"/>
      <c r="B92" s="47"/>
      <c r="C92" s="47"/>
      <c r="D92" s="47"/>
      <c r="E92" s="47"/>
      <c r="F92" s="47"/>
      <c r="G92" s="47"/>
    </row>
    <row r="93" spans="1:9" s="44" customFormat="1" x14ac:dyDescent="0.35">
      <c r="A93" s="46"/>
      <c r="B93" s="47"/>
      <c r="C93" s="47"/>
      <c r="D93" s="47"/>
      <c r="E93" s="47"/>
      <c r="F93" s="47"/>
      <c r="G93" s="47"/>
      <c r="I93" s="76"/>
    </row>
    <row r="94" spans="1:9" s="44" customFormat="1" x14ac:dyDescent="0.35">
      <c r="A94" s="47"/>
      <c r="B94" s="47"/>
      <c r="C94" s="47"/>
      <c r="D94" s="47"/>
      <c r="E94" s="47"/>
      <c r="F94" s="47"/>
      <c r="G94" s="47"/>
      <c r="I94" s="72"/>
    </row>
    <row r="95" spans="1:9" s="44" customFormat="1" x14ac:dyDescent="0.35">
      <c r="A95" s="46"/>
      <c r="B95" s="47"/>
      <c r="C95" s="47"/>
      <c r="D95" s="47"/>
      <c r="E95" s="47"/>
      <c r="F95" s="47"/>
      <c r="G95" s="47"/>
      <c r="I95" s="74"/>
    </row>
    <row r="96" spans="1:9" s="44" customFormat="1" x14ac:dyDescent="0.35">
      <c r="A96" s="47"/>
      <c r="B96" s="47"/>
      <c r="C96" s="47"/>
      <c r="D96" s="47"/>
      <c r="E96" s="47"/>
      <c r="F96" s="47"/>
      <c r="G96" s="47"/>
      <c r="I96" s="72"/>
    </row>
    <row r="97" spans="1:9" s="44" customFormat="1" x14ac:dyDescent="0.35">
      <c r="A97" s="47"/>
      <c r="B97" s="47"/>
      <c r="C97" s="47"/>
      <c r="D97" s="47"/>
      <c r="E97" s="47"/>
      <c r="F97" s="47"/>
      <c r="G97" s="47"/>
      <c r="I97" s="75"/>
    </row>
    <row r="98" spans="1:9" s="44" customFormat="1" x14ac:dyDescent="0.35">
      <c r="A98" s="11"/>
      <c r="B98" s="45"/>
      <c r="C98" s="45"/>
      <c r="D98" s="45"/>
      <c r="E98" s="45"/>
      <c r="F98" s="45"/>
      <c r="G98" s="45"/>
      <c r="I98" s="72"/>
    </row>
  </sheetData>
  <mergeCells count="23">
    <mergeCell ref="C69:D69"/>
    <mergeCell ref="C66:D66"/>
    <mergeCell ref="A65:B65"/>
    <mergeCell ref="A66:B66"/>
    <mergeCell ref="C73:D73"/>
    <mergeCell ref="A67:B67"/>
    <mergeCell ref="A68:B68"/>
    <mergeCell ref="C70:D70"/>
    <mergeCell ref="C71:D71"/>
    <mergeCell ref="C72:D72"/>
    <mergeCell ref="A69:B69"/>
    <mergeCell ref="G52:I52"/>
    <mergeCell ref="A50:D52"/>
    <mergeCell ref="C67:D67"/>
    <mergeCell ref="C68:D68"/>
    <mergeCell ref="C65:D65"/>
    <mergeCell ref="B82:C82"/>
    <mergeCell ref="A70:B70"/>
    <mergeCell ref="A71:B71"/>
    <mergeCell ref="A72:B72"/>
    <mergeCell ref="A75:D76"/>
    <mergeCell ref="A74:B74"/>
    <mergeCell ref="C74:D74"/>
  </mergeCells>
  <phoneticPr fontId="6" type="noConversion"/>
  <pageMargins left="0.75" right="0.75" top="0.75" bottom="0.75" header="0.5" footer="0.5"/>
  <pageSetup orientation="portrait" r:id="rId1"/>
  <headerFooter alignWithMargins="0">
    <oddHeader>&amp;L&amp;D</oddHeader>
    <oddFooter>&amp;LRolling Application&amp;RPage &amp;P</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52</xdr:row>
                    <xdr:rowOff>0</xdr:rowOff>
                  </from>
                  <to>
                    <xdr:col>2</xdr:col>
                    <xdr:colOff>190500</xdr:colOff>
                    <xdr:row>53</xdr:row>
                    <xdr:rowOff>59871</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0</xdr:colOff>
                    <xdr:row>52</xdr:row>
                    <xdr:rowOff>0</xdr:rowOff>
                  </from>
                  <to>
                    <xdr:col>2</xdr:col>
                    <xdr:colOff>517071</xdr:colOff>
                    <xdr:row>53</xdr:row>
                    <xdr:rowOff>59871</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0</xdr:col>
                    <xdr:colOff>0</xdr:colOff>
                    <xdr:row>48</xdr:row>
                    <xdr:rowOff>87086</xdr:rowOff>
                  </from>
                  <to>
                    <xdr:col>9</xdr:col>
                    <xdr:colOff>174171</xdr:colOff>
                    <xdr:row>53</xdr:row>
                    <xdr:rowOff>59871</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0</xdr:colOff>
                    <xdr:row>49</xdr:row>
                    <xdr:rowOff>0</xdr:rowOff>
                  </from>
                  <to>
                    <xdr:col>8</xdr:col>
                    <xdr:colOff>21771</xdr:colOff>
                    <xdr:row>50</xdr:row>
                    <xdr:rowOff>59871</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0</xdr:colOff>
                    <xdr:row>50</xdr:row>
                    <xdr:rowOff>0</xdr:rowOff>
                  </from>
                  <to>
                    <xdr:col>8</xdr:col>
                    <xdr:colOff>32657</xdr:colOff>
                    <xdr:row>51</xdr:row>
                    <xdr:rowOff>59871</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0</xdr:colOff>
                    <xdr:row>51</xdr:row>
                    <xdr:rowOff>0</xdr:rowOff>
                  </from>
                  <to>
                    <xdr:col>5</xdr:col>
                    <xdr:colOff>571500</xdr:colOff>
                    <xdr:row>52</xdr:row>
                    <xdr:rowOff>59871</xdr:rowOff>
                  </to>
                </anchor>
              </controlPr>
            </control>
          </mc:Choice>
        </mc:AlternateContent>
        <mc:AlternateContent xmlns:mc="http://schemas.openxmlformats.org/markup-compatibility/2006">
          <mc:Choice Requires="x14">
            <control shapeId="2106" r:id="rId10" name="Option Button 58">
              <controlPr defaultSize="0" autoFill="0" autoLine="0" autoPict="0">
                <anchor moveWithCells="1">
                  <from>
                    <xdr:col>6</xdr:col>
                    <xdr:colOff>0</xdr:colOff>
                    <xdr:row>55</xdr:row>
                    <xdr:rowOff>0</xdr:rowOff>
                  </from>
                  <to>
                    <xdr:col>7</xdr:col>
                    <xdr:colOff>174171</xdr:colOff>
                    <xdr:row>56</xdr:row>
                    <xdr:rowOff>59871</xdr:rowOff>
                  </to>
                </anchor>
              </controlPr>
            </control>
          </mc:Choice>
        </mc:AlternateContent>
        <mc:AlternateContent xmlns:mc="http://schemas.openxmlformats.org/markup-compatibility/2006">
          <mc:Choice Requires="x14">
            <control shapeId="2107" r:id="rId11" name="Option Button 59">
              <controlPr defaultSize="0" autoFill="0" autoLine="0" autoPict="0">
                <anchor moveWithCells="1">
                  <from>
                    <xdr:col>7</xdr:col>
                    <xdr:colOff>136071</xdr:colOff>
                    <xdr:row>55</xdr:row>
                    <xdr:rowOff>0</xdr:rowOff>
                  </from>
                  <to>
                    <xdr:col>7</xdr:col>
                    <xdr:colOff>582386</xdr:colOff>
                    <xdr:row>56</xdr:row>
                    <xdr:rowOff>59871</xdr:rowOff>
                  </to>
                </anchor>
              </controlPr>
            </control>
          </mc:Choice>
        </mc:AlternateContent>
        <mc:AlternateContent xmlns:mc="http://schemas.openxmlformats.org/markup-compatibility/2006">
          <mc:Choice Requires="x14">
            <control shapeId="2108" r:id="rId12" name="Group Box 60">
              <controlPr defaultSize="0" autoFill="0" autoPict="0">
                <anchor moveWithCells="1">
                  <from>
                    <xdr:col>0</xdr:col>
                    <xdr:colOff>0</xdr:colOff>
                    <xdr:row>54</xdr:row>
                    <xdr:rowOff>70757</xdr:rowOff>
                  </from>
                  <to>
                    <xdr:col>9</xdr:col>
                    <xdr:colOff>174171</xdr:colOff>
                    <xdr:row>56</xdr:row>
                    <xdr:rowOff>59871</xdr:rowOff>
                  </to>
                </anchor>
              </controlPr>
            </control>
          </mc:Choice>
        </mc:AlternateContent>
        <mc:AlternateContent xmlns:mc="http://schemas.openxmlformats.org/markup-compatibility/2006">
          <mc:Choice Requires="x14">
            <control shapeId="2112" r:id="rId13" name="Option Button 64">
              <controlPr defaultSize="0" autoFill="0" autoLine="0" autoPict="0">
                <anchor moveWithCells="1">
                  <from>
                    <xdr:col>6</xdr:col>
                    <xdr:colOff>0</xdr:colOff>
                    <xdr:row>57</xdr:row>
                    <xdr:rowOff>146957</xdr:rowOff>
                  </from>
                  <to>
                    <xdr:col>7</xdr:col>
                    <xdr:colOff>163286</xdr:colOff>
                    <xdr:row>59</xdr:row>
                    <xdr:rowOff>32657</xdr:rowOff>
                  </to>
                </anchor>
              </controlPr>
            </control>
          </mc:Choice>
        </mc:AlternateContent>
        <mc:AlternateContent xmlns:mc="http://schemas.openxmlformats.org/markup-compatibility/2006">
          <mc:Choice Requires="x14">
            <control shapeId="2113" r:id="rId14" name="Option Button 65">
              <controlPr defaultSize="0" autoFill="0" autoLine="0" autoPict="0">
                <anchor moveWithCells="1">
                  <from>
                    <xdr:col>7</xdr:col>
                    <xdr:colOff>136071</xdr:colOff>
                    <xdr:row>57</xdr:row>
                    <xdr:rowOff>146957</xdr:rowOff>
                  </from>
                  <to>
                    <xdr:col>7</xdr:col>
                    <xdr:colOff>544286</xdr:colOff>
                    <xdr:row>59</xdr:row>
                    <xdr:rowOff>32657</xdr:rowOff>
                  </to>
                </anchor>
              </controlPr>
            </control>
          </mc:Choice>
        </mc:AlternateContent>
        <mc:AlternateContent xmlns:mc="http://schemas.openxmlformats.org/markup-compatibility/2006">
          <mc:Choice Requires="x14">
            <control shapeId="2114" r:id="rId15" name="Group Box 66">
              <controlPr defaultSize="0" autoFill="0" autoPict="0">
                <anchor moveWithCells="1">
                  <from>
                    <xdr:col>0</xdr:col>
                    <xdr:colOff>0</xdr:colOff>
                    <xdr:row>57</xdr:row>
                    <xdr:rowOff>38100</xdr:rowOff>
                  </from>
                  <to>
                    <xdr:col>9</xdr:col>
                    <xdr:colOff>174171</xdr:colOff>
                    <xdr:row>59</xdr:row>
                    <xdr:rowOff>38100</xdr:rowOff>
                  </to>
                </anchor>
              </controlPr>
            </control>
          </mc:Choice>
        </mc:AlternateContent>
        <mc:AlternateContent xmlns:mc="http://schemas.openxmlformats.org/markup-compatibility/2006">
          <mc:Choice Requires="x14">
            <control shapeId="2115" r:id="rId16" name="Option Button 67">
              <controlPr defaultSize="0" autoFill="0" autoLine="0" autoPict="0">
                <anchor moveWithCells="1">
                  <from>
                    <xdr:col>6</xdr:col>
                    <xdr:colOff>0</xdr:colOff>
                    <xdr:row>60</xdr:row>
                    <xdr:rowOff>146957</xdr:rowOff>
                  </from>
                  <to>
                    <xdr:col>7</xdr:col>
                    <xdr:colOff>146957</xdr:colOff>
                    <xdr:row>62</xdr:row>
                    <xdr:rowOff>32657</xdr:rowOff>
                  </to>
                </anchor>
              </controlPr>
            </control>
          </mc:Choice>
        </mc:AlternateContent>
        <mc:AlternateContent xmlns:mc="http://schemas.openxmlformats.org/markup-compatibility/2006">
          <mc:Choice Requires="x14">
            <control shapeId="2116" r:id="rId17" name="Option Button 68">
              <controlPr defaultSize="0" autoFill="0" autoLine="0" autoPict="0">
                <anchor moveWithCells="1">
                  <from>
                    <xdr:col>7</xdr:col>
                    <xdr:colOff>136071</xdr:colOff>
                    <xdr:row>60</xdr:row>
                    <xdr:rowOff>146957</xdr:rowOff>
                  </from>
                  <to>
                    <xdr:col>7</xdr:col>
                    <xdr:colOff>571500</xdr:colOff>
                    <xdr:row>62</xdr:row>
                    <xdr:rowOff>32657</xdr:rowOff>
                  </to>
                </anchor>
              </controlPr>
            </control>
          </mc:Choice>
        </mc:AlternateContent>
        <mc:AlternateContent xmlns:mc="http://schemas.openxmlformats.org/markup-compatibility/2006">
          <mc:Choice Requires="x14">
            <control shapeId="2117" r:id="rId18" name="Group Box 69">
              <controlPr defaultSize="0" autoFill="0" autoPict="0">
                <anchor moveWithCells="1">
                  <from>
                    <xdr:col>0</xdr:col>
                    <xdr:colOff>0</xdr:colOff>
                    <xdr:row>60</xdr:row>
                    <xdr:rowOff>59871</xdr:rowOff>
                  </from>
                  <to>
                    <xdr:col>9</xdr:col>
                    <xdr:colOff>163286</xdr:colOff>
                    <xdr:row>62</xdr:row>
                    <xdr:rowOff>38100</xdr:rowOff>
                  </to>
                </anchor>
              </controlPr>
            </control>
          </mc:Choice>
        </mc:AlternateContent>
        <mc:AlternateContent xmlns:mc="http://schemas.openxmlformats.org/markup-compatibility/2006">
          <mc:Choice Requires="x14">
            <control shapeId="2118" r:id="rId19" name="Option Button 70">
              <controlPr defaultSize="0" autoFill="0" autoLine="0" autoPict="0">
                <anchor moveWithCells="1">
                  <from>
                    <xdr:col>7</xdr:col>
                    <xdr:colOff>478971</xdr:colOff>
                    <xdr:row>55</xdr:row>
                    <xdr:rowOff>0</xdr:rowOff>
                  </from>
                  <to>
                    <xdr:col>9</xdr:col>
                    <xdr:colOff>97971</xdr:colOff>
                    <xdr:row>56</xdr:row>
                    <xdr:rowOff>59871</xdr:rowOff>
                  </to>
                </anchor>
              </controlPr>
            </control>
          </mc:Choice>
        </mc:AlternateContent>
        <mc:AlternateContent xmlns:mc="http://schemas.openxmlformats.org/markup-compatibility/2006">
          <mc:Choice Requires="x14">
            <control shapeId="2119" r:id="rId20" name="Option Button 71">
              <controlPr defaultSize="0" autoFill="0" autoLine="0" autoPict="0">
                <anchor moveWithCells="1">
                  <from>
                    <xdr:col>7</xdr:col>
                    <xdr:colOff>489857</xdr:colOff>
                    <xdr:row>57</xdr:row>
                    <xdr:rowOff>146957</xdr:rowOff>
                  </from>
                  <to>
                    <xdr:col>9</xdr:col>
                    <xdr:colOff>97971</xdr:colOff>
                    <xdr:row>59</xdr:row>
                    <xdr:rowOff>32657</xdr:rowOff>
                  </to>
                </anchor>
              </controlPr>
            </control>
          </mc:Choice>
        </mc:AlternateContent>
        <mc:AlternateContent xmlns:mc="http://schemas.openxmlformats.org/markup-compatibility/2006">
          <mc:Choice Requires="x14">
            <control shapeId="2120" r:id="rId21" name="Option Button 72">
              <controlPr defaultSize="0" autoFill="0" autoLine="0" autoPict="0">
                <anchor moveWithCells="1">
                  <from>
                    <xdr:col>7</xdr:col>
                    <xdr:colOff>478971</xdr:colOff>
                    <xdr:row>60</xdr:row>
                    <xdr:rowOff>146957</xdr:rowOff>
                  </from>
                  <to>
                    <xdr:col>9</xdr:col>
                    <xdr:colOff>97971</xdr:colOff>
                    <xdr:row>62</xdr:row>
                    <xdr:rowOff>32657</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6"/>
  <sheetViews>
    <sheetView showGridLines="0" view="pageBreakPreview" topLeftCell="A13" zoomScaleNormal="100" zoomScaleSheetLayoutView="100" workbookViewId="0">
      <selection activeCell="H24" sqref="H24"/>
    </sheetView>
  </sheetViews>
  <sheetFormatPr defaultColWidth="10.796875" defaultRowHeight="12.9" x14ac:dyDescent="0.35"/>
  <sheetData>
    <row r="1" spans="1:13" x14ac:dyDescent="0.35">
      <c r="A1" s="5" t="s">
        <v>204</v>
      </c>
      <c r="B1" s="6"/>
      <c r="C1" s="6"/>
      <c r="D1" s="6"/>
      <c r="E1" s="6"/>
      <c r="F1" s="6"/>
      <c r="G1" s="6"/>
      <c r="H1" s="6"/>
      <c r="I1" s="6"/>
      <c r="J1" s="6"/>
      <c r="K1" s="6"/>
      <c r="L1" s="6"/>
      <c r="M1" s="6"/>
    </row>
    <row r="3" spans="1:13" x14ac:dyDescent="0.35">
      <c r="A3" s="1" t="s">
        <v>205</v>
      </c>
    </row>
    <row r="4" spans="1:13" x14ac:dyDescent="0.35">
      <c r="A4" t="s">
        <v>206</v>
      </c>
      <c r="D4" s="23">
        <v>0.02</v>
      </c>
      <c r="F4" t="s">
        <v>207</v>
      </c>
      <c r="I4" s="23">
        <v>0.03</v>
      </c>
    </row>
    <row r="5" spans="1:13" x14ac:dyDescent="0.35">
      <c r="A5" t="s">
        <v>208</v>
      </c>
      <c r="D5" s="24">
        <v>0.02</v>
      </c>
      <c r="F5" t="s">
        <v>209</v>
      </c>
      <c r="I5" s="24">
        <v>0.03</v>
      </c>
    </row>
    <row r="6" spans="1:13" x14ac:dyDescent="0.35">
      <c r="A6" t="s">
        <v>210</v>
      </c>
      <c r="D6" s="24">
        <v>7.0000000000000007E-2</v>
      </c>
      <c r="F6" t="s">
        <v>211</v>
      </c>
      <c r="I6" s="23">
        <v>0.03</v>
      </c>
    </row>
    <row r="8" spans="1:13" x14ac:dyDescent="0.35">
      <c r="A8" s="1" t="s">
        <v>212</v>
      </c>
      <c r="C8" s="4" t="s">
        <v>213</v>
      </c>
      <c r="D8" s="4" t="s">
        <v>214</v>
      </c>
      <c r="E8" s="4" t="s">
        <v>215</v>
      </c>
      <c r="F8" s="4" t="s">
        <v>216</v>
      </c>
      <c r="G8" s="4" t="s">
        <v>217</v>
      </c>
      <c r="H8" s="4" t="s">
        <v>218</v>
      </c>
      <c r="I8" s="4" t="s">
        <v>219</v>
      </c>
      <c r="J8" s="4" t="s">
        <v>220</v>
      </c>
      <c r="K8" s="4" t="s">
        <v>221</v>
      </c>
      <c r="L8" s="4" t="s">
        <v>222</v>
      </c>
    </row>
    <row r="9" spans="1:13" x14ac:dyDescent="0.35">
      <c r="A9" s="81" t="s">
        <v>85</v>
      </c>
      <c r="B9" s="81"/>
      <c r="C9" s="22">
        <f>+'Income and Expense'!J11</f>
        <v>0</v>
      </c>
      <c r="D9" s="22">
        <f t="shared" ref="D9:L9" si="0">+C9+(C9*$D$4)</f>
        <v>0</v>
      </c>
      <c r="E9" s="22">
        <f t="shared" si="0"/>
        <v>0</v>
      </c>
      <c r="F9" s="22">
        <f t="shared" si="0"/>
        <v>0</v>
      </c>
      <c r="G9" s="22">
        <f t="shared" si="0"/>
        <v>0</v>
      </c>
      <c r="H9" s="22">
        <f t="shared" si="0"/>
        <v>0</v>
      </c>
      <c r="I9" s="22">
        <f t="shared" si="0"/>
        <v>0</v>
      </c>
      <c r="J9" s="22">
        <f t="shared" si="0"/>
        <v>0</v>
      </c>
      <c r="K9" s="22">
        <f t="shared" si="0"/>
        <v>0</v>
      </c>
      <c r="L9" s="22">
        <f t="shared" si="0"/>
        <v>0</v>
      </c>
    </row>
    <row r="10" spans="1:13" x14ac:dyDescent="0.35">
      <c r="A10" s="81" t="s">
        <v>223</v>
      </c>
      <c r="B10" s="81"/>
      <c r="C10" s="22">
        <f>+'Income and Expense'!J18</f>
        <v>0</v>
      </c>
      <c r="D10" s="22">
        <f t="shared" ref="D10:L10" si="1">+C10+(C10*$D$5)</f>
        <v>0</v>
      </c>
      <c r="E10" s="22">
        <f t="shared" si="1"/>
        <v>0</v>
      </c>
      <c r="F10" s="22">
        <f t="shared" si="1"/>
        <v>0</v>
      </c>
      <c r="G10" s="22">
        <f t="shared" si="1"/>
        <v>0</v>
      </c>
      <c r="H10" s="22">
        <f t="shared" si="1"/>
        <v>0</v>
      </c>
      <c r="I10" s="22">
        <f t="shared" si="1"/>
        <v>0</v>
      </c>
      <c r="J10" s="22">
        <f t="shared" si="1"/>
        <v>0</v>
      </c>
      <c r="K10" s="22">
        <f t="shared" si="1"/>
        <v>0</v>
      </c>
      <c r="L10" s="22">
        <f t="shared" si="1"/>
        <v>0</v>
      </c>
    </row>
    <row r="11" spans="1:13" x14ac:dyDescent="0.35">
      <c r="A11" s="81" t="s">
        <v>224</v>
      </c>
      <c r="B11" s="81"/>
      <c r="C11" s="22">
        <f t="shared" ref="C11:L11" si="2">SUM(C9:C10)</f>
        <v>0</v>
      </c>
      <c r="D11" s="22">
        <f t="shared" si="2"/>
        <v>0</v>
      </c>
      <c r="E11" s="22">
        <f t="shared" si="2"/>
        <v>0</v>
      </c>
      <c r="F11" s="22">
        <f t="shared" si="2"/>
        <v>0</v>
      </c>
      <c r="G11" s="22">
        <f t="shared" si="2"/>
        <v>0</v>
      </c>
      <c r="H11" s="22">
        <f t="shared" si="2"/>
        <v>0</v>
      </c>
      <c r="I11" s="22">
        <f t="shared" si="2"/>
        <v>0</v>
      </c>
      <c r="J11" s="22">
        <f t="shared" si="2"/>
        <v>0</v>
      </c>
      <c r="K11" s="22">
        <f t="shared" si="2"/>
        <v>0</v>
      </c>
      <c r="L11" s="22">
        <f t="shared" si="2"/>
        <v>0</v>
      </c>
    </row>
    <row r="12" spans="1:13" x14ac:dyDescent="0.35">
      <c r="A12" s="81" t="s">
        <v>225</v>
      </c>
      <c r="B12" s="81"/>
      <c r="C12" s="22">
        <f>IF(D6=0,0,-C11*$D$6)</f>
        <v>0</v>
      </c>
      <c r="D12" s="22">
        <f t="shared" ref="D12:L12" si="3">IF($D$6=0,0,-D11*$D$6)</f>
        <v>0</v>
      </c>
      <c r="E12" s="22">
        <f t="shared" si="3"/>
        <v>0</v>
      </c>
      <c r="F12" s="22">
        <f t="shared" si="3"/>
        <v>0</v>
      </c>
      <c r="G12" s="22">
        <f t="shared" si="3"/>
        <v>0</v>
      </c>
      <c r="H12" s="22">
        <f t="shared" si="3"/>
        <v>0</v>
      </c>
      <c r="I12" s="22">
        <f t="shared" si="3"/>
        <v>0</v>
      </c>
      <c r="J12" s="22">
        <f t="shared" si="3"/>
        <v>0</v>
      </c>
      <c r="K12" s="22">
        <f t="shared" si="3"/>
        <v>0</v>
      </c>
      <c r="L12" s="22">
        <f t="shared" si="3"/>
        <v>0</v>
      </c>
    </row>
    <row r="13" spans="1:13" x14ac:dyDescent="0.35">
      <c r="A13" s="81" t="s">
        <v>226</v>
      </c>
      <c r="B13" s="81"/>
      <c r="C13" s="22">
        <f t="shared" ref="C13:L13" si="4">SUM(C11:C12)</f>
        <v>0</v>
      </c>
      <c r="D13" s="22">
        <f t="shared" si="4"/>
        <v>0</v>
      </c>
      <c r="E13" s="22">
        <f t="shared" si="4"/>
        <v>0</v>
      </c>
      <c r="F13" s="22">
        <f t="shared" si="4"/>
        <v>0</v>
      </c>
      <c r="G13" s="22">
        <f t="shared" si="4"/>
        <v>0</v>
      </c>
      <c r="H13" s="22">
        <f t="shared" si="4"/>
        <v>0</v>
      </c>
      <c r="I13" s="22">
        <f t="shared" si="4"/>
        <v>0</v>
      </c>
      <c r="J13" s="22">
        <f t="shared" si="4"/>
        <v>0</v>
      </c>
      <c r="K13" s="22">
        <f t="shared" si="4"/>
        <v>0</v>
      </c>
      <c r="L13" s="22">
        <f t="shared" si="4"/>
        <v>0</v>
      </c>
    </row>
    <row r="15" spans="1:13" x14ac:dyDescent="0.35">
      <c r="A15" s="1" t="s">
        <v>227</v>
      </c>
    </row>
    <row r="16" spans="1:13" x14ac:dyDescent="0.35">
      <c r="A16" s="81" t="s">
        <v>228</v>
      </c>
      <c r="B16" s="81"/>
      <c r="C16" s="22">
        <f>-('Income and Expense'!E34+'Income and Expense'!E44)</f>
        <v>0</v>
      </c>
      <c r="D16" s="22">
        <f t="shared" ref="D16:L16" si="5">+C16+(C16*$I$4)</f>
        <v>0</v>
      </c>
      <c r="E16" s="22">
        <f t="shared" si="5"/>
        <v>0</v>
      </c>
      <c r="F16" s="22">
        <f t="shared" si="5"/>
        <v>0</v>
      </c>
      <c r="G16" s="22">
        <f t="shared" si="5"/>
        <v>0</v>
      </c>
      <c r="H16" s="22">
        <f t="shared" si="5"/>
        <v>0</v>
      </c>
      <c r="I16" s="22">
        <f t="shared" si="5"/>
        <v>0</v>
      </c>
      <c r="J16" s="22">
        <f t="shared" si="5"/>
        <v>0</v>
      </c>
      <c r="K16" s="22">
        <f t="shared" si="5"/>
        <v>0</v>
      </c>
      <c r="L16" s="22">
        <f t="shared" si="5"/>
        <v>0</v>
      </c>
    </row>
    <row r="17" spans="1:12" x14ac:dyDescent="0.35">
      <c r="A17" s="81" t="s">
        <v>229</v>
      </c>
      <c r="B17" s="81"/>
      <c r="C17" s="22">
        <f>-'Income and Expense'!E47</f>
        <v>0</v>
      </c>
      <c r="D17" s="22">
        <f>-D13*'Income and Expense'!$G$47</f>
        <v>0</v>
      </c>
      <c r="E17" s="22">
        <f>-E13*'Income and Expense'!$G$47</f>
        <v>0</v>
      </c>
      <c r="F17" s="22">
        <f>-F13*'Income and Expense'!$G$47</f>
        <v>0</v>
      </c>
      <c r="G17" s="22">
        <f>-G13*'Income and Expense'!$G$47</f>
        <v>0</v>
      </c>
      <c r="H17" s="22">
        <f>-H13*'Income and Expense'!$G$47</f>
        <v>0</v>
      </c>
      <c r="I17" s="22">
        <f>-I13*'Income and Expense'!$G$47</f>
        <v>0</v>
      </c>
      <c r="J17" s="22">
        <f>-J13*'Income and Expense'!$G$47</f>
        <v>0</v>
      </c>
      <c r="K17" s="22">
        <f>-K13*'Income and Expense'!$G$47</f>
        <v>0</v>
      </c>
      <c r="L17" s="22">
        <f>-L13*'Income and Expense'!$G$47</f>
        <v>0</v>
      </c>
    </row>
    <row r="18" spans="1:12" x14ac:dyDescent="0.35">
      <c r="A18" s="81" t="s">
        <v>123</v>
      </c>
      <c r="B18" s="81"/>
      <c r="C18" s="22">
        <f>-'Income and Expense'!E48</f>
        <v>0</v>
      </c>
      <c r="D18" s="22">
        <f t="shared" ref="D18:L18" si="6">+C18+(C18*$I$5)</f>
        <v>0</v>
      </c>
      <c r="E18" s="22">
        <f t="shared" si="6"/>
        <v>0</v>
      </c>
      <c r="F18" s="22">
        <f t="shared" si="6"/>
        <v>0</v>
      </c>
      <c r="G18" s="22">
        <f t="shared" si="6"/>
        <v>0</v>
      </c>
      <c r="H18" s="22">
        <f t="shared" si="6"/>
        <v>0</v>
      </c>
      <c r="I18" s="22">
        <f t="shared" si="6"/>
        <v>0</v>
      </c>
      <c r="J18" s="22">
        <f t="shared" si="6"/>
        <v>0</v>
      </c>
      <c r="K18" s="22">
        <f t="shared" si="6"/>
        <v>0</v>
      </c>
      <c r="L18" s="22">
        <f t="shared" si="6"/>
        <v>0</v>
      </c>
    </row>
    <row r="19" spans="1:12" x14ac:dyDescent="0.35">
      <c r="A19" s="81" t="s">
        <v>124</v>
      </c>
      <c r="B19" s="81"/>
      <c r="C19" s="22">
        <f>-'Income and Expense'!E49</f>
        <v>0</v>
      </c>
      <c r="D19" s="22">
        <f t="shared" ref="D19:L19" si="7">+C19+(C19*$I$6)</f>
        <v>0</v>
      </c>
      <c r="E19" s="22">
        <f t="shared" si="7"/>
        <v>0</v>
      </c>
      <c r="F19" s="22">
        <f t="shared" si="7"/>
        <v>0</v>
      </c>
      <c r="G19" s="22">
        <f t="shared" si="7"/>
        <v>0</v>
      </c>
      <c r="H19" s="22">
        <f t="shared" si="7"/>
        <v>0</v>
      </c>
      <c r="I19" s="22">
        <f t="shared" si="7"/>
        <v>0</v>
      </c>
      <c r="J19" s="22">
        <f t="shared" si="7"/>
        <v>0</v>
      </c>
      <c r="K19" s="22">
        <f t="shared" si="7"/>
        <v>0</v>
      </c>
      <c r="L19" s="22">
        <f t="shared" si="7"/>
        <v>0</v>
      </c>
    </row>
    <row r="20" spans="1:12" x14ac:dyDescent="0.35">
      <c r="A20" s="81" t="s">
        <v>230</v>
      </c>
      <c r="B20" s="81"/>
      <c r="C20" s="22">
        <f t="shared" ref="C20:L20" si="8">SUM(C13,C16:C19)</f>
        <v>0</v>
      </c>
      <c r="D20" s="22">
        <f t="shared" si="8"/>
        <v>0</v>
      </c>
      <c r="E20" s="22">
        <f t="shared" si="8"/>
        <v>0</v>
      </c>
      <c r="F20" s="22">
        <f t="shared" si="8"/>
        <v>0</v>
      </c>
      <c r="G20" s="22">
        <f t="shared" si="8"/>
        <v>0</v>
      </c>
      <c r="H20" s="22">
        <f t="shared" si="8"/>
        <v>0</v>
      </c>
      <c r="I20" s="22">
        <f t="shared" si="8"/>
        <v>0</v>
      </c>
      <c r="J20" s="22">
        <f t="shared" si="8"/>
        <v>0</v>
      </c>
      <c r="K20" s="22">
        <f t="shared" si="8"/>
        <v>0</v>
      </c>
      <c r="L20" s="22">
        <f t="shared" si="8"/>
        <v>0</v>
      </c>
    </row>
    <row r="22" spans="1:12" x14ac:dyDescent="0.35">
      <c r="A22" s="1" t="s">
        <v>231</v>
      </c>
    </row>
    <row r="23" spans="1:12" x14ac:dyDescent="0.35">
      <c r="A23" s="81" t="s">
        <v>185</v>
      </c>
      <c r="B23" s="91"/>
      <c r="C23" s="22">
        <f>-'Sources and Uses'!J66</f>
        <v>0</v>
      </c>
      <c r="D23" s="22">
        <f t="shared" ref="D23:L23" si="9">+C23</f>
        <v>0</v>
      </c>
      <c r="E23" s="22">
        <f t="shared" si="9"/>
        <v>0</v>
      </c>
      <c r="F23" s="22">
        <f t="shared" si="9"/>
        <v>0</v>
      </c>
      <c r="G23" s="22">
        <f t="shared" si="9"/>
        <v>0</v>
      </c>
      <c r="H23" s="22">
        <f t="shared" si="9"/>
        <v>0</v>
      </c>
      <c r="I23" s="22">
        <f t="shared" si="9"/>
        <v>0</v>
      </c>
      <c r="J23" s="22">
        <f t="shared" si="9"/>
        <v>0</v>
      </c>
      <c r="K23" s="22">
        <f t="shared" si="9"/>
        <v>0</v>
      </c>
      <c r="L23" s="22">
        <f t="shared" si="9"/>
        <v>0</v>
      </c>
    </row>
    <row r="24" spans="1:12" x14ac:dyDescent="0.35">
      <c r="A24" s="81" t="s">
        <v>186</v>
      </c>
      <c r="B24" s="91"/>
      <c r="C24" s="22">
        <f>-'Sources and Uses'!J67</f>
        <v>0</v>
      </c>
      <c r="D24" s="22">
        <f t="shared" ref="D24:L24" si="10">+C24</f>
        <v>0</v>
      </c>
      <c r="E24" s="22">
        <f t="shared" si="10"/>
        <v>0</v>
      </c>
      <c r="F24" s="22">
        <f t="shared" si="10"/>
        <v>0</v>
      </c>
      <c r="G24" s="22">
        <f t="shared" si="10"/>
        <v>0</v>
      </c>
      <c r="H24" s="22">
        <f t="shared" si="10"/>
        <v>0</v>
      </c>
      <c r="I24" s="22">
        <f t="shared" si="10"/>
        <v>0</v>
      </c>
      <c r="J24" s="22">
        <f t="shared" si="10"/>
        <v>0</v>
      </c>
      <c r="K24" s="22">
        <f t="shared" si="10"/>
        <v>0</v>
      </c>
      <c r="L24" s="22">
        <f t="shared" si="10"/>
        <v>0</v>
      </c>
    </row>
    <row r="25" spans="1:12" x14ac:dyDescent="0.35">
      <c r="A25" s="81" t="s">
        <v>187</v>
      </c>
      <c r="B25" s="91"/>
      <c r="C25" s="22">
        <f>-'Sources and Uses'!J68</f>
        <v>0</v>
      </c>
      <c r="D25" s="22">
        <f t="shared" ref="D25:L25" si="11">+C25</f>
        <v>0</v>
      </c>
      <c r="E25" s="22">
        <f t="shared" si="11"/>
        <v>0</v>
      </c>
      <c r="F25" s="22">
        <f t="shared" si="11"/>
        <v>0</v>
      </c>
      <c r="G25" s="22">
        <f t="shared" si="11"/>
        <v>0</v>
      </c>
      <c r="H25" s="22">
        <f t="shared" si="11"/>
        <v>0</v>
      </c>
      <c r="I25" s="22">
        <f t="shared" si="11"/>
        <v>0</v>
      </c>
      <c r="J25" s="22">
        <f t="shared" si="11"/>
        <v>0</v>
      </c>
      <c r="K25" s="22">
        <f t="shared" si="11"/>
        <v>0</v>
      </c>
      <c r="L25" s="22">
        <f t="shared" si="11"/>
        <v>0</v>
      </c>
    </row>
    <row r="26" spans="1:12" x14ac:dyDescent="0.35">
      <c r="A26" s="81" t="s">
        <v>188</v>
      </c>
      <c r="B26" s="91"/>
      <c r="C26" s="22">
        <f>-'Sources and Uses'!J69</f>
        <v>0</v>
      </c>
      <c r="D26" s="22">
        <f t="shared" ref="D26:L26" si="12">+C26</f>
        <v>0</v>
      </c>
      <c r="E26" s="22">
        <f t="shared" si="12"/>
        <v>0</v>
      </c>
      <c r="F26" s="22">
        <f t="shared" si="12"/>
        <v>0</v>
      </c>
      <c r="G26" s="22">
        <f t="shared" si="12"/>
        <v>0</v>
      </c>
      <c r="H26" s="22">
        <f t="shared" si="12"/>
        <v>0</v>
      </c>
      <c r="I26" s="22">
        <f t="shared" si="12"/>
        <v>0</v>
      </c>
      <c r="J26" s="22">
        <f t="shared" si="12"/>
        <v>0</v>
      </c>
      <c r="K26" s="22">
        <f t="shared" si="12"/>
        <v>0</v>
      </c>
      <c r="L26" s="22">
        <f t="shared" si="12"/>
        <v>0</v>
      </c>
    </row>
    <row r="27" spans="1:12" x14ac:dyDescent="0.35">
      <c r="A27" s="81" t="s">
        <v>10</v>
      </c>
      <c r="B27" s="91"/>
      <c r="C27" s="22">
        <f>-'Sources and Uses'!J70</f>
        <v>0</v>
      </c>
      <c r="D27" s="22">
        <f t="shared" ref="D27:L27" si="13">+C27</f>
        <v>0</v>
      </c>
      <c r="E27" s="22">
        <f t="shared" si="13"/>
        <v>0</v>
      </c>
      <c r="F27" s="22">
        <f t="shared" si="13"/>
        <v>0</v>
      </c>
      <c r="G27" s="22">
        <f t="shared" si="13"/>
        <v>0</v>
      </c>
      <c r="H27" s="22">
        <f t="shared" si="13"/>
        <v>0</v>
      </c>
      <c r="I27" s="22">
        <f t="shared" si="13"/>
        <v>0</v>
      </c>
      <c r="J27" s="22">
        <f t="shared" si="13"/>
        <v>0</v>
      </c>
      <c r="K27" s="22">
        <f t="shared" si="13"/>
        <v>0</v>
      </c>
      <c r="L27" s="22">
        <f t="shared" si="13"/>
        <v>0</v>
      </c>
    </row>
    <row r="28" spans="1:12" x14ac:dyDescent="0.35">
      <c r="A28" s="81" t="s">
        <v>100</v>
      </c>
      <c r="B28" s="91"/>
      <c r="C28" s="22">
        <f>-'Sources and Uses'!J71</f>
        <v>0</v>
      </c>
      <c r="D28" s="22">
        <f t="shared" ref="D28:L28" si="14">+C28</f>
        <v>0</v>
      </c>
      <c r="E28" s="22">
        <f t="shared" si="14"/>
        <v>0</v>
      </c>
      <c r="F28" s="22">
        <f t="shared" si="14"/>
        <v>0</v>
      </c>
      <c r="G28" s="22">
        <f t="shared" si="14"/>
        <v>0</v>
      </c>
      <c r="H28" s="22">
        <f t="shared" si="14"/>
        <v>0</v>
      </c>
      <c r="I28" s="22">
        <f t="shared" si="14"/>
        <v>0</v>
      </c>
      <c r="J28" s="22">
        <f t="shared" si="14"/>
        <v>0</v>
      </c>
      <c r="K28" s="22">
        <f t="shared" si="14"/>
        <v>0</v>
      </c>
      <c r="L28" s="22">
        <f t="shared" si="14"/>
        <v>0</v>
      </c>
    </row>
    <row r="29" spans="1:12" x14ac:dyDescent="0.35">
      <c r="A29" s="81" t="s">
        <v>189</v>
      </c>
      <c r="B29" s="91"/>
      <c r="C29" s="22">
        <f>-'Sources and Uses'!J72</f>
        <v>0</v>
      </c>
      <c r="D29" s="22">
        <f t="shared" ref="D29:L29" si="15">+C29</f>
        <v>0</v>
      </c>
      <c r="E29" s="22">
        <f t="shared" si="15"/>
        <v>0</v>
      </c>
      <c r="F29" s="22">
        <f t="shared" si="15"/>
        <v>0</v>
      </c>
      <c r="G29" s="22">
        <f t="shared" si="15"/>
        <v>0</v>
      </c>
      <c r="H29" s="22">
        <f t="shared" si="15"/>
        <v>0</v>
      </c>
      <c r="I29" s="22">
        <f t="shared" si="15"/>
        <v>0</v>
      </c>
      <c r="J29" s="22">
        <f t="shared" si="15"/>
        <v>0</v>
      </c>
      <c r="K29" s="22">
        <f t="shared" si="15"/>
        <v>0</v>
      </c>
      <c r="L29" s="22">
        <f t="shared" si="15"/>
        <v>0</v>
      </c>
    </row>
    <row r="30" spans="1:12" x14ac:dyDescent="0.35">
      <c r="A30" s="80" t="s">
        <v>191</v>
      </c>
      <c r="B30" s="26">
        <f>+'Sources and Uses'!B73</f>
        <v>0</v>
      </c>
      <c r="C30" s="22">
        <f>-'Sources and Uses'!J73</f>
        <v>0</v>
      </c>
      <c r="D30" s="22">
        <f t="shared" ref="D30:L30" si="16">+C30</f>
        <v>0</v>
      </c>
      <c r="E30" s="22">
        <f t="shared" si="16"/>
        <v>0</v>
      </c>
      <c r="F30" s="22">
        <f t="shared" si="16"/>
        <v>0</v>
      </c>
      <c r="G30" s="22">
        <f t="shared" si="16"/>
        <v>0</v>
      </c>
      <c r="H30" s="22">
        <f t="shared" si="16"/>
        <v>0</v>
      </c>
      <c r="I30" s="22">
        <f t="shared" si="16"/>
        <v>0</v>
      </c>
      <c r="J30" s="22">
        <f t="shared" si="16"/>
        <v>0</v>
      </c>
      <c r="K30" s="22">
        <f t="shared" si="16"/>
        <v>0</v>
      </c>
      <c r="L30" s="22">
        <f t="shared" si="16"/>
        <v>0</v>
      </c>
    </row>
    <row r="31" spans="1:12" x14ac:dyDescent="0.35">
      <c r="A31" s="91" t="s">
        <v>232</v>
      </c>
      <c r="B31" s="92"/>
      <c r="C31" s="22">
        <f>-'Sources and Uses'!J74</f>
        <v>0</v>
      </c>
      <c r="D31" s="22">
        <f t="shared" ref="D31:L31" si="17">+C31</f>
        <v>0</v>
      </c>
      <c r="E31" s="22">
        <f t="shared" si="17"/>
        <v>0</v>
      </c>
      <c r="F31" s="22">
        <f t="shared" si="17"/>
        <v>0</v>
      </c>
      <c r="G31" s="22">
        <f t="shared" si="17"/>
        <v>0</v>
      </c>
      <c r="H31" s="22">
        <f t="shared" si="17"/>
        <v>0</v>
      </c>
      <c r="I31" s="22">
        <f t="shared" si="17"/>
        <v>0</v>
      </c>
      <c r="J31" s="22">
        <f t="shared" si="17"/>
        <v>0</v>
      </c>
      <c r="K31" s="22">
        <f t="shared" si="17"/>
        <v>0</v>
      </c>
      <c r="L31" s="22">
        <f t="shared" si="17"/>
        <v>0</v>
      </c>
    </row>
    <row r="33" spans="1:12" x14ac:dyDescent="0.35">
      <c r="A33" s="1" t="s">
        <v>233</v>
      </c>
    </row>
    <row r="34" spans="1:12" x14ac:dyDescent="0.35">
      <c r="A34" s="25" t="s">
        <v>234</v>
      </c>
      <c r="B34" s="8"/>
      <c r="C34" s="22">
        <f t="shared" ref="C34:L34" si="18">SUM(C20,C23:C31)</f>
        <v>0</v>
      </c>
      <c r="D34" s="22">
        <f t="shared" si="18"/>
        <v>0</v>
      </c>
      <c r="E34" s="22">
        <f t="shared" si="18"/>
        <v>0</v>
      </c>
      <c r="F34" s="22">
        <f t="shared" si="18"/>
        <v>0</v>
      </c>
      <c r="G34" s="22">
        <f t="shared" si="18"/>
        <v>0</v>
      </c>
      <c r="H34" s="22">
        <f t="shared" si="18"/>
        <v>0</v>
      </c>
      <c r="I34" s="22">
        <f t="shared" si="18"/>
        <v>0</v>
      </c>
      <c r="J34" s="22">
        <f t="shared" si="18"/>
        <v>0</v>
      </c>
      <c r="K34" s="22">
        <f t="shared" si="18"/>
        <v>0</v>
      </c>
      <c r="L34" s="22">
        <f t="shared" si="18"/>
        <v>0</v>
      </c>
    </row>
    <row r="35" spans="1:12" x14ac:dyDescent="0.35">
      <c r="A35" s="81" t="s">
        <v>235</v>
      </c>
      <c r="B35" s="81"/>
      <c r="C35" s="40">
        <f>IF('Sources and Uses'!$F$83=0,0,+C34/'Sources and Uses'!$F$83)</f>
        <v>0</v>
      </c>
      <c r="D35" s="40">
        <f>IF('Sources and Uses'!$F$83=0,0,+D34/'Sources and Uses'!$F$83)</f>
        <v>0</v>
      </c>
      <c r="E35" s="40">
        <f>IF('Sources and Uses'!$F$83=0,0,+E34/'Sources and Uses'!$F$83)</f>
        <v>0</v>
      </c>
      <c r="F35" s="40">
        <f>IF('Sources and Uses'!$F$83=0,0,+F34/'Sources and Uses'!$F$83)</f>
        <v>0</v>
      </c>
      <c r="G35" s="40">
        <f>IF('Sources and Uses'!$F$83=0,0,+G34/'Sources and Uses'!$F$83)</f>
        <v>0</v>
      </c>
      <c r="H35" s="40">
        <f>IF('Sources and Uses'!$F$83=0,0,+H34/'Sources and Uses'!$F$83)</f>
        <v>0</v>
      </c>
      <c r="I35" s="40">
        <f>IF('Sources and Uses'!$F$83=0,0,+I34/'Sources and Uses'!$F$83)</f>
        <v>0</v>
      </c>
      <c r="J35" s="40">
        <f>IF('Sources and Uses'!$F$83=0,0,+J34/'Sources and Uses'!$F$83)</f>
        <v>0</v>
      </c>
      <c r="K35" s="40">
        <f>IF('Sources and Uses'!$F$83=0,0,+K34/'Sources and Uses'!$F$83)</f>
        <v>0</v>
      </c>
      <c r="L35" s="40">
        <f>IF('Sources and Uses'!$F$83=0,0,+L34/'Sources and Uses'!$F$83)</f>
        <v>0</v>
      </c>
    </row>
    <row r="36" spans="1:12" x14ac:dyDescent="0.35">
      <c r="A36" s="81" t="s">
        <v>236</v>
      </c>
      <c r="B36" s="81"/>
      <c r="C36" s="39">
        <f>IF(C20=0,0,+C20/-SUM(C23:C31))</f>
        <v>0</v>
      </c>
      <c r="D36" s="39">
        <f t="shared" ref="D36:L36" si="19">IF(D20=0,0,+D20/-SUM(D23:D31))</f>
        <v>0</v>
      </c>
      <c r="E36" s="39">
        <f t="shared" si="19"/>
        <v>0</v>
      </c>
      <c r="F36" s="39">
        <f t="shared" si="19"/>
        <v>0</v>
      </c>
      <c r="G36" s="39">
        <f t="shared" si="19"/>
        <v>0</v>
      </c>
      <c r="H36" s="39">
        <f t="shared" si="19"/>
        <v>0</v>
      </c>
      <c r="I36" s="39">
        <f t="shared" si="19"/>
        <v>0</v>
      </c>
      <c r="J36" s="39">
        <f t="shared" si="19"/>
        <v>0</v>
      </c>
      <c r="K36" s="39">
        <f t="shared" si="19"/>
        <v>0</v>
      </c>
      <c r="L36" s="39">
        <f t="shared" si="19"/>
        <v>0</v>
      </c>
    </row>
    <row r="38" spans="1:12" x14ac:dyDescent="0.35">
      <c r="A38" s="1" t="s">
        <v>212</v>
      </c>
      <c r="C38" s="4" t="s">
        <v>237</v>
      </c>
      <c r="D38" s="4" t="s">
        <v>238</v>
      </c>
      <c r="E38" s="4" t="s">
        <v>239</v>
      </c>
      <c r="F38" s="4" t="s">
        <v>240</v>
      </c>
      <c r="G38" s="4" t="s">
        <v>241</v>
      </c>
      <c r="H38" s="4" t="s">
        <v>242</v>
      </c>
      <c r="I38" s="4" t="s">
        <v>243</v>
      </c>
      <c r="J38" s="4" t="s">
        <v>244</v>
      </c>
      <c r="K38" s="4" t="s">
        <v>245</v>
      </c>
      <c r="L38" s="4" t="s">
        <v>246</v>
      </c>
    </row>
    <row r="39" spans="1:12" x14ac:dyDescent="0.35">
      <c r="A39" s="81" t="s">
        <v>85</v>
      </c>
      <c r="B39" s="81"/>
      <c r="C39" s="22">
        <f>+L9+(L9*$D$4)</f>
        <v>0</v>
      </c>
      <c r="D39" s="22">
        <f t="shared" ref="D39:L39" si="20">+C39+(C39*$D$4)</f>
        <v>0</v>
      </c>
      <c r="E39" s="22">
        <f t="shared" si="20"/>
        <v>0</v>
      </c>
      <c r="F39" s="22">
        <f t="shared" si="20"/>
        <v>0</v>
      </c>
      <c r="G39" s="22">
        <f t="shared" si="20"/>
        <v>0</v>
      </c>
      <c r="H39" s="22">
        <f t="shared" si="20"/>
        <v>0</v>
      </c>
      <c r="I39" s="22">
        <f t="shared" si="20"/>
        <v>0</v>
      </c>
      <c r="J39" s="22">
        <f t="shared" si="20"/>
        <v>0</v>
      </c>
      <c r="K39" s="22">
        <f t="shared" si="20"/>
        <v>0</v>
      </c>
      <c r="L39" s="22">
        <f t="shared" si="20"/>
        <v>0</v>
      </c>
    </row>
    <row r="40" spans="1:12" x14ac:dyDescent="0.35">
      <c r="A40" s="81" t="s">
        <v>223</v>
      </c>
      <c r="B40" s="81"/>
      <c r="C40" s="22">
        <f>+L10+(L10*$D$5)</f>
        <v>0</v>
      </c>
      <c r="D40" s="22">
        <f t="shared" ref="D40:L40" si="21">+C40+(C40*$D$5)</f>
        <v>0</v>
      </c>
      <c r="E40" s="22">
        <f t="shared" si="21"/>
        <v>0</v>
      </c>
      <c r="F40" s="22">
        <f t="shared" si="21"/>
        <v>0</v>
      </c>
      <c r="G40" s="22">
        <f t="shared" si="21"/>
        <v>0</v>
      </c>
      <c r="H40" s="22">
        <f t="shared" si="21"/>
        <v>0</v>
      </c>
      <c r="I40" s="22">
        <f t="shared" si="21"/>
        <v>0</v>
      </c>
      <c r="J40" s="22">
        <f t="shared" si="21"/>
        <v>0</v>
      </c>
      <c r="K40" s="22">
        <f t="shared" si="21"/>
        <v>0</v>
      </c>
      <c r="L40" s="22">
        <f t="shared" si="21"/>
        <v>0</v>
      </c>
    </row>
    <row r="41" spans="1:12" x14ac:dyDescent="0.35">
      <c r="A41" s="81" t="s">
        <v>224</v>
      </c>
      <c r="B41" s="81"/>
      <c r="C41" s="22">
        <f t="shared" ref="C41:L41" si="22">SUM(C39:C40)</f>
        <v>0</v>
      </c>
      <c r="D41" s="22">
        <f t="shared" si="22"/>
        <v>0</v>
      </c>
      <c r="E41" s="22">
        <f t="shared" si="22"/>
        <v>0</v>
      </c>
      <c r="F41" s="22">
        <f t="shared" si="22"/>
        <v>0</v>
      </c>
      <c r="G41" s="22">
        <f t="shared" si="22"/>
        <v>0</v>
      </c>
      <c r="H41" s="22">
        <f t="shared" si="22"/>
        <v>0</v>
      </c>
      <c r="I41" s="22">
        <f t="shared" si="22"/>
        <v>0</v>
      </c>
      <c r="J41" s="22">
        <f t="shared" si="22"/>
        <v>0</v>
      </c>
      <c r="K41" s="22">
        <f t="shared" si="22"/>
        <v>0</v>
      </c>
      <c r="L41" s="22">
        <f t="shared" si="22"/>
        <v>0</v>
      </c>
    </row>
    <row r="42" spans="1:12" x14ac:dyDescent="0.35">
      <c r="A42" s="81" t="s">
        <v>225</v>
      </c>
      <c r="B42" s="81"/>
      <c r="C42" s="22">
        <f t="shared" ref="C42:L42" si="23">IF($D$6=0,0,-C41*$D$6)</f>
        <v>0</v>
      </c>
      <c r="D42" s="22">
        <f t="shared" si="23"/>
        <v>0</v>
      </c>
      <c r="E42" s="22">
        <f t="shared" si="23"/>
        <v>0</v>
      </c>
      <c r="F42" s="22">
        <f t="shared" si="23"/>
        <v>0</v>
      </c>
      <c r="G42" s="22">
        <f t="shared" si="23"/>
        <v>0</v>
      </c>
      <c r="H42" s="22">
        <f t="shared" si="23"/>
        <v>0</v>
      </c>
      <c r="I42" s="22">
        <f t="shared" si="23"/>
        <v>0</v>
      </c>
      <c r="J42" s="22">
        <f t="shared" si="23"/>
        <v>0</v>
      </c>
      <c r="K42" s="22">
        <f t="shared" si="23"/>
        <v>0</v>
      </c>
      <c r="L42" s="22">
        <f t="shared" si="23"/>
        <v>0</v>
      </c>
    </row>
    <row r="43" spans="1:12" x14ac:dyDescent="0.35">
      <c r="A43" s="81" t="s">
        <v>226</v>
      </c>
      <c r="B43" s="81"/>
      <c r="C43" s="22">
        <f t="shared" ref="C43:L43" si="24">SUM(C41:C42)</f>
        <v>0</v>
      </c>
      <c r="D43" s="22">
        <f t="shared" si="24"/>
        <v>0</v>
      </c>
      <c r="E43" s="22">
        <f t="shared" si="24"/>
        <v>0</v>
      </c>
      <c r="F43" s="22">
        <f t="shared" si="24"/>
        <v>0</v>
      </c>
      <c r="G43" s="22">
        <f t="shared" si="24"/>
        <v>0</v>
      </c>
      <c r="H43" s="22">
        <f t="shared" si="24"/>
        <v>0</v>
      </c>
      <c r="I43" s="22">
        <f t="shared" si="24"/>
        <v>0</v>
      </c>
      <c r="J43" s="22">
        <f t="shared" si="24"/>
        <v>0</v>
      </c>
      <c r="K43" s="22">
        <f t="shared" si="24"/>
        <v>0</v>
      </c>
      <c r="L43" s="22">
        <f t="shared" si="24"/>
        <v>0</v>
      </c>
    </row>
    <row r="45" spans="1:12" x14ac:dyDescent="0.35">
      <c r="A45" s="1" t="s">
        <v>227</v>
      </c>
    </row>
    <row r="46" spans="1:12" x14ac:dyDescent="0.35">
      <c r="A46" s="81" t="s">
        <v>228</v>
      </c>
      <c r="B46" s="81"/>
      <c r="C46" s="22">
        <f>+L16+(L16*$I$4)</f>
        <v>0</v>
      </c>
      <c r="D46" s="22">
        <f t="shared" ref="D46:L46" si="25">+C46+(C46*$I$4)</f>
        <v>0</v>
      </c>
      <c r="E46" s="22">
        <f t="shared" si="25"/>
        <v>0</v>
      </c>
      <c r="F46" s="22">
        <f t="shared" si="25"/>
        <v>0</v>
      </c>
      <c r="G46" s="22">
        <f t="shared" si="25"/>
        <v>0</v>
      </c>
      <c r="H46" s="22">
        <f t="shared" si="25"/>
        <v>0</v>
      </c>
      <c r="I46" s="22">
        <f t="shared" si="25"/>
        <v>0</v>
      </c>
      <c r="J46" s="22">
        <f t="shared" si="25"/>
        <v>0</v>
      </c>
      <c r="K46" s="22">
        <f t="shared" si="25"/>
        <v>0</v>
      </c>
      <c r="L46" s="22">
        <f t="shared" si="25"/>
        <v>0</v>
      </c>
    </row>
    <row r="47" spans="1:12" x14ac:dyDescent="0.35">
      <c r="A47" s="81" t="s">
        <v>229</v>
      </c>
      <c r="B47" s="81"/>
      <c r="C47" s="22">
        <f>-C43*'Income and Expense'!$G$47</f>
        <v>0</v>
      </c>
      <c r="D47" s="22">
        <f>-D43*'Income and Expense'!$G$47</f>
        <v>0</v>
      </c>
      <c r="E47" s="22">
        <f>-E43*'Income and Expense'!$G$47</f>
        <v>0</v>
      </c>
      <c r="F47" s="22">
        <f>-F43*'Income and Expense'!$G$47</f>
        <v>0</v>
      </c>
      <c r="G47" s="22">
        <f>-G43*'Income and Expense'!$G$47</f>
        <v>0</v>
      </c>
      <c r="H47" s="22">
        <f>-H43*'Income and Expense'!$G$47</f>
        <v>0</v>
      </c>
      <c r="I47" s="22">
        <f>-I43*'Income and Expense'!$G$47</f>
        <v>0</v>
      </c>
      <c r="J47" s="22">
        <f>-J43*'Income and Expense'!$G$47</f>
        <v>0</v>
      </c>
      <c r="K47" s="22">
        <f>-K43*'Income and Expense'!$G$47</f>
        <v>0</v>
      </c>
      <c r="L47" s="22">
        <f>-L43*'Income and Expense'!$G$47</f>
        <v>0</v>
      </c>
    </row>
    <row r="48" spans="1:12" x14ac:dyDescent="0.35">
      <c r="A48" s="81" t="s">
        <v>123</v>
      </c>
      <c r="B48" s="81"/>
      <c r="C48" s="22">
        <f>+L18+(L18*$I$5)</f>
        <v>0</v>
      </c>
      <c r="D48" s="22">
        <f t="shared" ref="D48:L48" si="26">+C48+(C48*$I$5)</f>
        <v>0</v>
      </c>
      <c r="E48" s="22">
        <f t="shared" si="26"/>
        <v>0</v>
      </c>
      <c r="F48" s="22">
        <f t="shared" si="26"/>
        <v>0</v>
      </c>
      <c r="G48" s="22">
        <f t="shared" si="26"/>
        <v>0</v>
      </c>
      <c r="H48" s="22">
        <f t="shared" si="26"/>
        <v>0</v>
      </c>
      <c r="I48" s="22">
        <f t="shared" si="26"/>
        <v>0</v>
      </c>
      <c r="J48" s="22">
        <f t="shared" si="26"/>
        <v>0</v>
      </c>
      <c r="K48" s="22">
        <f t="shared" si="26"/>
        <v>0</v>
      </c>
      <c r="L48" s="22">
        <f t="shared" si="26"/>
        <v>0</v>
      </c>
    </row>
    <row r="49" spans="1:12" x14ac:dyDescent="0.35">
      <c r="A49" s="81" t="s">
        <v>124</v>
      </c>
      <c r="B49" s="81"/>
      <c r="C49" s="22">
        <f>+L19+(L19*$I$6)</f>
        <v>0</v>
      </c>
      <c r="D49" s="22">
        <f t="shared" ref="D49:L49" si="27">+C49+(C49*$I$6)</f>
        <v>0</v>
      </c>
      <c r="E49" s="22">
        <f t="shared" si="27"/>
        <v>0</v>
      </c>
      <c r="F49" s="22">
        <f t="shared" si="27"/>
        <v>0</v>
      </c>
      <c r="G49" s="22">
        <f t="shared" si="27"/>
        <v>0</v>
      </c>
      <c r="H49" s="22">
        <f t="shared" si="27"/>
        <v>0</v>
      </c>
      <c r="I49" s="22">
        <f t="shared" si="27"/>
        <v>0</v>
      </c>
      <c r="J49" s="22">
        <f t="shared" si="27"/>
        <v>0</v>
      </c>
      <c r="K49" s="22">
        <f t="shared" si="27"/>
        <v>0</v>
      </c>
      <c r="L49" s="22">
        <f t="shared" si="27"/>
        <v>0</v>
      </c>
    </row>
    <row r="50" spans="1:12" x14ac:dyDescent="0.35">
      <c r="A50" s="81" t="s">
        <v>230</v>
      </c>
      <c r="B50" s="81"/>
      <c r="C50" s="22">
        <f t="shared" ref="C50:L50" si="28">SUM(C43,C46:C49)</f>
        <v>0</v>
      </c>
      <c r="D50" s="22">
        <f t="shared" si="28"/>
        <v>0</v>
      </c>
      <c r="E50" s="22">
        <f t="shared" si="28"/>
        <v>0</v>
      </c>
      <c r="F50" s="22">
        <f t="shared" si="28"/>
        <v>0</v>
      </c>
      <c r="G50" s="22">
        <f t="shared" si="28"/>
        <v>0</v>
      </c>
      <c r="H50" s="22">
        <f t="shared" si="28"/>
        <v>0</v>
      </c>
      <c r="I50" s="22">
        <f t="shared" si="28"/>
        <v>0</v>
      </c>
      <c r="J50" s="22">
        <f t="shared" si="28"/>
        <v>0</v>
      </c>
      <c r="K50" s="22">
        <f t="shared" si="28"/>
        <v>0</v>
      </c>
      <c r="L50" s="22">
        <f t="shared" si="28"/>
        <v>0</v>
      </c>
    </row>
    <row r="52" spans="1:12" x14ac:dyDescent="0.35">
      <c r="A52" s="1" t="s">
        <v>231</v>
      </c>
    </row>
    <row r="53" spans="1:12" x14ac:dyDescent="0.35">
      <c r="A53" s="81" t="s">
        <v>185</v>
      </c>
      <c r="B53" s="91"/>
      <c r="C53" s="22">
        <f t="shared" ref="C53:C61" si="29">+L23</f>
        <v>0</v>
      </c>
      <c r="D53" s="22">
        <f t="shared" ref="D53:L53" si="30">+C53</f>
        <v>0</v>
      </c>
      <c r="E53" s="22">
        <f t="shared" si="30"/>
        <v>0</v>
      </c>
      <c r="F53" s="22">
        <f t="shared" si="30"/>
        <v>0</v>
      </c>
      <c r="G53" s="22">
        <f t="shared" si="30"/>
        <v>0</v>
      </c>
      <c r="H53" s="22">
        <f t="shared" si="30"/>
        <v>0</v>
      </c>
      <c r="I53" s="22">
        <f t="shared" si="30"/>
        <v>0</v>
      </c>
      <c r="J53" s="22">
        <f t="shared" si="30"/>
        <v>0</v>
      </c>
      <c r="K53" s="22">
        <f t="shared" si="30"/>
        <v>0</v>
      </c>
      <c r="L53" s="22">
        <f t="shared" si="30"/>
        <v>0</v>
      </c>
    </row>
    <row r="54" spans="1:12" x14ac:dyDescent="0.35">
      <c r="A54" s="81" t="s">
        <v>186</v>
      </c>
      <c r="B54" s="91"/>
      <c r="C54" s="22">
        <f t="shared" si="29"/>
        <v>0</v>
      </c>
      <c r="D54" s="22">
        <f t="shared" ref="D54:L54" si="31">+C54</f>
        <v>0</v>
      </c>
      <c r="E54" s="22">
        <f t="shared" si="31"/>
        <v>0</v>
      </c>
      <c r="F54" s="22">
        <f t="shared" si="31"/>
        <v>0</v>
      </c>
      <c r="G54" s="22">
        <f t="shared" si="31"/>
        <v>0</v>
      </c>
      <c r="H54" s="22">
        <f t="shared" si="31"/>
        <v>0</v>
      </c>
      <c r="I54" s="22">
        <f t="shared" si="31"/>
        <v>0</v>
      </c>
      <c r="J54" s="22">
        <f t="shared" si="31"/>
        <v>0</v>
      </c>
      <c r="K54" s="22">
        <f t="shared" si="31"/>
        <v>0</v>
      </c>
      <c r="L54" s="22">
        <f t="shared" si="31"/>
        <v>0</v>
      </c>
    </row>
    <row r="55" spans="1:12" x14ac:dyDescent="0.35">
      <c r="A55" s="81" t="s">
        <v>187</v>
      </c>
      <c r="B55" s="91"/>
      <c r="C55" s="22">
        <f t="shared" si="29"/>
        <v>0</v>
      </c>
      <c r="D55" s="22">
        <f t="shared" ref="D55:L55" si="32">+C55</f>
        <v>0</v>
      </c>
      <c r="E55" s="22">
        <f t="shared" si="32"/>
        <v>0</v>
      </c>
      <c r="F55" s="22">
        <f t="shared" si="32"/>
        <v>0</v>
      </c>
      <c r="G55" s="22">
        <f t="shared" si="32"/>
        <v>0</v>
      </c>
      <c r="H55" s="22">
        <f t="shared" si="32"/>
        <v>0</v>
      </c>
      <c r="I55" s="22">
        <f t="shared" si="32"/>
        <v>0</v>
      </c>
      <c r="J55" s="22">
        <f t="shared" si="32"/>
        <v>0</v>
      </c>
      <c r="K55" s="22">
        <f t="shared" si="32"/>
        <v>0</v>
      </c>
      <c r="L55" s="22">
        <f t="shared" si="32"/>
        <v>0</v>
      </c>
    </row>
    <row r="56" spans="1:12" x14ac:dyDescent="0.35">
      <c r="A56" s="81" t="s">
        <v>188</v>
      </c>
      <c r="B56" s="91"/>
      <c r="C56" s="22">
        <f t="shared" si="29"/>
        <v>0</v>
      </c>
      <c r="D56" s="22">
        <f t="shared" ref="D56:L56" si="33">+C56</f>
        <v>0</v>
      </c>
      <c r="E56" s="22">
        <f t="shared" si="33"/>
        <v>0</v>
      </c>
      <c r="F56" s="22">
        <f t="shared" si="33"/>
        <v>0</v>
      </c>
      <c r="G56" s="22">
        <f t="shared" si="33"/>
        <v>0</v>
      </c>
      <c r="H56" s="22">
        <f t="shared" si="33"/>
        <v>0</v>
      </c>
      <c r="I56" s="22">
        <f t="shared" si="33"/>
        <v>0</v>
      </c>
      <c r="J56" s="22">
        <f t="shared" si="33"/>
        <v>0</v>
      </c>
      <c r="K56" s="22">
        <f t="shared" si="33"/>
        <v>0</v>
      </c>
      <c r="L56" s="22">
        <f t="shared" si="33"/>
        <v>0</v>
      </c>
    </row>
    <row r="57" spans="1:12" x14ac:dyDescent="0.35">
      <c r="A57" s="81" t="s">
        <v>10</v>
      </c>
      <c r="B57" s="91"/>
      <c r="C57" s="22">
        <f t="shared" si="29"/>
        <v>0</v>
      </c>
      <c r="D57" s="22">
        <f t="shared" ref="D57:L57" si="34">+C57</f>
        <v>0</v>
      </c>
      <c r="E57" s="22">
        <f t="shared" si="34"/>
        <v>0</v>
      </c>
      <c r="F57" s="22">
        <f t="shared" si="34"/>
        <v>0</v>
      </c>
      <c r="G57" s="22">
        <f t="shared" si="34"/>
        <v>0</v>
      </c>
      <c r="H57" s="22">
        <f t="shared" si="34"/>
        <v>0</v>
      </c>
      <c r="I57" s="22">
        <f t="shared" si="34"/>
        <v>0</v>
      </c>
      <c r="J57" s="22">
        <f t="shared" si="34"/>
        <v>0</v>
      </c>
      <c r="K57" s="22">
        <f t="shared" si="34"/>
        <v>0</v>
      </c>
      <c r="L57" s="22">
        <f t="shared" si="34"/>
        <v>0</v>
      </c>
    </row>
    <row r="58" spans="1:12" x14ac:dyDescent="0.35">
      <c r="A58" s="81" t="s">
        <v>247</v>
      </c>
      <c r="B58" s="91"/>
      <c r="C58" s="22">
        <f t="shared" si="29"/>
        <v>0</v>
      </c>
      <c r="D58" s="22">
        <f t="shared" ref="D58:L58" si="35">+C58</f>
        <v>0</v>
      </c>
      <c r="E58" s="22">
        <f t="shared" si="35"/>
        <v>0</v>
      </c>
      <c r="F58" s="22">
        <f t="shared" si="35"/>
        <v>0</v>
      </c>
      <c r="G58" s="22">
        <f t="shared" si="35"/>
        <v>0</v>
      </c>
      <c r="H58" s="22">
        <f t="shared" si="35"/>
        <v>0</v>
      </c>
      <c r="I58" s="22">
        <f t="shared" si="35"/>
        <v>0</v>
      </c>
      <c r="J58" s="22">
        <f t="shared" si="35"/>
        <v>0</v>
      </c>
      <c r="K58" s="22">
        <f t="shared" si="35"/>
        <v>0</v>
      </c>
      <c r="L58" s="22">
        <f t="shared" si="35"/>
        <v>0</v>
      </c>
    </row>
    <row r="59" spans="1:12" x14ac:dyDescent="0.35">
      <c r="A59" s="81" t="s">
        <v>189</v>
      </c>
      <c r="B59" s="91"/>
      <c r="C59" s="22">
        <f t="shared" si="29"/>
        <v>0</v>
      </c>
      <c r="D59" s="22">
        <f t="shared" ref="D59:L59" si="36">+C59</f>
        <v>0</v>
      </c>
      <c r="E59" s="22">
        <f t="shared" si="36"/>
        <v>0</v>
      </c>
      <c r="F59" s="22">
        <f t="shared" si="36"/>
        <v>0</v>
      </c>
      <c r="G59" s="22">
        <f t="shared" si="36"/>
        <v>0</v>
      </c>
      <c r="H59" s="22">
        <f t="shared" si="36"/>
        <v>0</v>
      </c>
      <c r="I59" s="22">
        <f t="shared" si="36"/>
        <v>0</v>
      </c>
      <c r="J59" s="22">
        <f t="shared" si="36"/>
        <v>0</v>
      </c>
      <c r="K59" s="22">
        <f t="shared" si="36"/>
        <v>0</v>
      </c>
      <c r="L59" s="22">
        <f t="shared" si="36"/>
        <v>0</v>
      </c>
    </row>
    <row r="60" spans="1:12" x14ac:dyDescent="0.35">
      <c r="A60" s="80" t="s">
        <v>191</v>
      </c>
      <c r="B60" s="26">
        <f>+'Sources and Uses'!B18</f>
        <v>0</v>
      </c>
      <c r="C60" s="22">
        <f t="shared" si="29"/>
        <v>0</v>
      </c>
      <c r="D60" s="22">
        <f t="shared" ref="D60:L60" si="37">+C60</f>
        <v>0</v>
      </c>
      <c r="E60" s="22">
        <f t="shared" si="37"/>
        <v>0</v>
      </c>
      <c r="F60" s="22">
        <f t="shared" si="37"/>
        <v>0</v>
      </c>
      <c r="G60" s="22">
        <f t="shared" si="37"/>
        <v>0</v>
      </c>
      <c r="H60" s="22">
        <f t="shared" si="37"/>
        <v>0</v>
      </c>
      <c r="I60" s="22">
        <f t="shared" si="37"/>
        <v>0</v>
      </c>
      <c r="J60" s="22">
        <f t="shared" si="37"/>
        <v>0</v>
      </c>
      <c r="K60" s="22">
        <f t="shared" si="37"/>
        <v>0</v>
      </c>
      <c r="L60" s="22">
        <f t="shared" si="37"/>
        <v>0</v>
      </c>
    </row>
    <row r="61" spans="1:12" x14ac:dyDescent="0.35">
      <c r="A61" s="91" t="s">
        <v>232</v>
      </c>
      <c r="B61" s="92"/>
      <c r="C61" s="22">
        <f t="shared" si="29"/>
        <v>0</v>
      </c>
      <c r="D61" s="22">
        <f t="shared" ref="D61:L61" si="38">+C61</f>
        <v>0</v>
      </c>
      <c r="E61" s="22">
        <f t="shared" si="38"/>
        <v>0</v>
      </c>
      <c r="F61" s="22">
        <f t="shared" si="38"/>
        <v>0</v>
      </c>
      <c r="G61" s="22">
        <f t="shared" si="38"/>
        <v>0</v>
      </c>
      <c r="H61" s="22">
        <f t="shared" si="38"/>
        <v>0</v>
      </c>
      <c r="I61" s="22">
        <f t="shared" si="38"/>
        <v>0</v>
      </c>
      <c r="J61" s="22">
        <f t="shared" si="38"/>
        <v>0</v>
      </c>
      <c r="K61" s="22">
        <f t="shared" si="38"/>
        <v>0</v>
      </c>
      <c r="L61" s="22">
        <f t="shared" si="38"/>
        <v>0</v>
      </c>
    </row>
    <row r="63" spans="1:12" x14ac:dyDescent="0.35">
      <c r="A63" s="1" t="s">
        <v>233</v>
      </c>
    </row>
    <row r="64" spans="1:12" x14ac:dyDescent="0.35">
      <c r="A64" s="25" t="s">
        <v>234</v>
      </c>
      <c r="B64" s="8"/>
      <c r="C64" s="22">
        <f t="shared" ref="C64:L64" si="39">SUM(C50,C53:C61)</f>
        <v>0</v>
      </c>
      <c r="D64" s="22">
        <f t="shared" si="39"/>
        <v>0</v>
      </c>
      <c r="E64" s="22">
        <f t="shared" si="39"/>
        <v>0</v>
      </c>
      <c r="F64" s="22">
        <f t="shared" si="39"/>
        <v>0</v>
      </c>
      <c r="G64" s="22">
        <f t="shared" si="39"/>
        <v>0</v>
      </c>
      <c r="H64" s="22">
        <f t="shared" si="39"/>
        <v>0</v>
      </c>
      <c r="I64" s="22">
        <f t="shared" si="39"/>
        <v>0</v>
      </c>
      <c r="J64" s="22">
        <f t="shared" si="39"/>
        <v>0</v>
      </c>
      <c r="K64" s="22">
        <f t="shared" si="39"/>
        <v>0</v>
      </c>
      <c r="L64" s="22">
        <f t="shared" si="39"/>
        <v>0</v>
      </c>
    </row>
    <row r="65" spans="1:12" x14ac:dyDescent="0.35">
      <c r="A65" s="81" t="s">
        <v>235</v>
      </c>
      <c r="B65" s="81"/>
      <c r="C65" s="40">
        <f>IF('Sources and Uses'!$F$83=0,0,+C64/'Sources and Uses'!$F$83)</f>
        <v>0</v>
      </c>
      <c r="D65" s="40">
        <f>IF('Sources and Uses'!$F$83=0,0,+D64/'Sources and Uses'!$F$83)</f>
        <v>0</v>
      </c>
      <c r="E65" s="40">
        <f>IF('Sources and Uses'!$F$83=0,0,+E64/'Sources and Uses'!$F$83)</f>
        <v>0</v>
      </c>
      <c r="F65" s="40">
        <f>IF('Sources and Uses'!$F$83=0,0,+F64/'Sources and Uses'!$F$83)</f>
        <v>0</v>
      </c>
      <c r="G65" s="40">
        <f>IF('Sources and Uses'!$F$83=0,0,+G64/'Sources and Uses'!$F$83)</f>
        <v>0</v>
      </c>
      <c r="H65" s="40">
        <f>IF('Sources and Uses'!$F$83=0,0,+H64/'Sources and Uses'!$F$83)</f>
        <v>0</v>
      </c>
      <c r="I65" s="40">
        <f>IF('Sources and Uses'!$F$83=0,0,+I64/'Sources and Uses'!$F$83)</f>
        <v>0</v>
      </c>
      <c r="J65" s="40">
        <f>IF('Sources and Uses'!$F$83=0,0,+J64/'Sources and Uses'!$F$83)</f>
        <v>0</v>
      </c>
      <c r="K65" s="40">
        <f>IF('Sources and Uses'!$F$83=0,0,+K64/'Sources and Uses'!$F$83)</f>
        <v>0</v>
      </c>
      <c r="L65" s="40">
        <f>IF('Sources and Uses'!$F$83=0,0,+L64/'Sources and Uses'!$F$83)</f>
        <v>0</v>
      </c>
    </row>
    <row r="66" spans="1:12" x14ac:dyDescent="0.35">
      <c r="A66" s="81" t="s">
        <v>236</v>
      </c>
      <c r="B66" s="81"/>
      <c r="C66" s="39">
        <f t="shared" ref="C66:L66" si="40">IF(C50=0,0,+C50/-SUM(C53:C61))</f>
        <v>0</v>
      </c>
      <c r="D66" s="39">
        <f t="shared" si="40"/>
        <v>0</v>
      </c>
      <c r="E66" s="39">
        <f t="shared" si="40"/>
        <v>0</v>
      </c>
      <c r="F66" s="39">
        <f t="shared" si="40"/>
        <v>0</v>
      </c>
      <c r="G66" s="39">
        <f t="shared" si="40"/>
        <v>0</v>
      </c>
      <c r="H66" s="39">
        <f t="shared" si="40"/>
        <v>0</v>
      </c>
      <c r="I66" s="39">
        <f t="shared" si="40"/>
        <v>0</v>
      </c>
      <c r="J66" s="39">
        <f t="shared" si="40"/>
        <v>0</v>
      </c>
      <c r="K66" s="39">
        <f t="shared" si="40"/>
        <v>0</v>
      </c>
      <c r="L66" s="39">
        <f t="shared" si="40"/>
        <v>0</v>
      </c>
    </row>
    <row r="68" spans="1:12" x14ac:dyDescent="0.35">
      <c r="A68" s="1" t="s">
        <v>212</v>
      </c>
      <c r="C68" s="4" t="s">
        <v>248</v>
      </c>
      <c r="D68" s="4" t="s">
        <v>249</v>
      </c>
      <c r="E68" s="4" t="s">
        <v>250</v>
      </c>
      <c r="F68" s="4" t="s">
        <v>251</v>
      </c>
      <c r="G68" s="4" t="s">
        <v>252</v>
      </c>
      <c r="H68" s="4" t="s">
        <v>253</v>
      </c>
      <c r="I68" s="4" t="s">
        <v>254</v>
      </c>
      <c r="J68" s="4" t="s">
        <v>255</v>
      </c>
      <c r="K68" s="4" t="s">
        <v>256</v>
      </c>
      <c r="L68" s="4" t="s">
        <v>257</v>
      </c>
    </row>
    <row r="69" spans="1:12" x14ac:dyDescent="0.35">
      <c r="A69" s="81" t="s">
        <v>85</v>
      </c>
      <c r="B69" s="81"/>
      <c r="C69" s="22">
        <f>+L39+(L30*$D$4)</f>
        <v>0</v>
      </c>
      <c r="D69" s="22">
        <f t="shared" ref="D69:L69" si="41">+C69+(C69*$D$4)</f>
        <v>0</v>
      </c>
      <c r="E69" s="22">
        <f t="shared" si="41"/>
        <v>0</v>
      </c>
      <c r="F69" s="22">
        <f t="shared" si="41"/>
        <v>0</v>
      </c>
      <c r="G69" s="22">
        <f t="shared" si="41"/>
        <v>0</v>
      </c>
      <c r="H69" s="22">
        <f t="shared" si="41"/>
        <v>0</v>
      </c>
      <c r="I69" s="22">
        <f t="shared" si="41"/>
        <v>0</v>
      </c>
      <c r="J69" s="22">
        <f t="shared" si="41"/>
        <v>0</v>
      </c>
      <c r="K69" s="22">
        <f t="shared" si="41"/>
        <v>0</v>
      </c>
      <c r="L69" s="22">
        <f t="shared" si="41"/>
        <v>0</v>
      </c>
    </row>
    <row r="70" spans="1:12" x14ac:dyDescent="0.35">
      <c r="A70" s="81" t="s">
        <v>223</v>
      </c>
      <c r="B70" s="81"/>
      <c r="C70" s="22">
        <f>+L40+(L40*$D$5)</f>
        <v>0</v>
      </c>
      <c r="D70" s="22">
        <f t="shared" ref="D70:L70" si="42">+C70+(C70*$D$5)</f>
        <v>0</v>
      </c>
      <c r="E70" s="22">
        <f t="shared" si="42"/>
        <v>0</v>
      </c>
      <c r="F70" s="22">
        <f t="shared" si="42"/>
        <v>0</v>
      </c>
      <c r="G70" s="22">
        <f t="shared" si="42"/>
        <v>0</v>
      </c>
      <c r="H70" s="22">
        <f t="shared" si="42"/>
        <v>0</v>
      </c>
      <c r="I70" s="22">
        <f t="shared" si="42"/>
        <v>0</v>
      </c>
      <c r="J70" s="22">
        <f t="shared" si="42"/>
        <v>0</v>
      </c>
      <c r="K70" s="22">
        <f t="shared" si="42"/>
        <v>0</v>
      </c>
      <c r="L70" s="22">
        <f t="shared" si="42"/>
        <v>0</v>
      </c>
    </row>
    <row r="71" spans="1:12" x14ac:dyDescent="0.35">
      <c r="A71" s="81" t="s">
        <v>224</v>
      </c>
      <c r="B71" s="81"/>
      <c r="C71" s="22">
        <f t="shared" ref="C71:L71" si="43">SUM(C69:C70)</f>
        <v>0</v>
      </c>
      <c r="D71" s="22">
        <f t="shared" si="43"/>
        <v>0</v>
      </c>
      <c r="E71" s="22">
        <f t="shared" si="43"/>
        <v>0</v>
      </c>
      <c r="F71" s="22">
        <f t="shared" si="43"/>
        <v>0</v>
      </c>
      <c r="G71" s="22">
        <f t="shared" si="43"/>
        <v>0</v>
      </c>
      <c r="H71" s="22">
        <f t="shared" si="43"/>
        <v>0</v>
      </c>
      <c r="I71" s="22">
        <f t="shared" si="43"/>
        <v>0</v>
      </c>
      <c r="J71" s="22">
        <f t="shared" si="43"/>
        <v>0</v>
      </c>
      <c r="K71" s="22">
        <f t="shared" si="43"/>
        <v>0</v>
      </c>
      <c r="L71" s="22">
        <f t="shared" si="43"/>
        <v>0</v>
      </c>
    </row>
    <row r="72" spans="1:12" x14ac:dyDescent="0.35">
      <c r="A72" s="81" t="s">
        <v>225</v>
      </c>
      <c r="B72" s="81"/>
      <c r="C72" s="22">
        <f t="shared" ref="C72:L72" si="44">IF($D$6=0,0,-C71*$D$6)</f>
        <v>0</v>
      </c>
      <c r="D72" s="22">
        <f t="shared" si="44"/>
        <v>0</v>
      </c>
      <c r="E72" s="22">
        <f t="shared" si="44"/>
        <v>0</v>
      </c>
      <c r="F72" s="22">
        <f t="shared" si="44"/>
        <v>0</v>
      </c>
      <c r="G72" s="22">
        <f t="shared" si="44"/>
        <v>0</v>
      </c>
      <c r="H72" s="22">
        <f t="shared" si="44"/>
        <v>0</v>
      </c>
      <c r="I72" s="22">
        <f t="shared" si="44"/>
        <v>0</v>
      </c>
      <c r="J72" s="22">
        <f t="shared" si="44"/>
        <v>0</v>
      </c>
      <c r="K72" s="22">
        <f t="shared" si="44"/>
        <v>0</v>
      </c>
      <c r="L72" s="22">
        <f t="shared" si="44"/>
        <v>0</v>
      </c>
    </row>
    <row r="73" spans="1:12" x14ac:dyDescent="0.35">
      <c r="A73" s="81" t="s">
        <v>226</v>
      </c>
      <c r="B73" s="81"/>
      <c r="C73" s="22">
        <f t="shared" ref="C73:L73" si="45">SUM(C71:C72)</f>
        <v>0</v>
      </c>
      <c r="D73" s="22">
        <f t="shared" si="45"/>
        <v>0</v>
      </c>
      <c r="E73" s="22">
        <f t="shared" si="45"/>
        <v>0</v>
      </c>
      <c r="F73" s="22">
        <f t="shared" si="45"/>
        <v>0</v>
      </c>
      <c r="G73" s="22">
        <f t="shared" si="45"/>
        <v>0</v>
      </c>
      <c r="H73" s="22">
        <f t="shared" si="45"/>
        <v>0</v>
      </c>
      <c r="I73" s="22">
        <f t="shared" si="45"/>
        <v>0</v>
      </c>
      <c r="J73" s="22">
        <f t="shared" si="45"/>
        <v>0</v>
      </c>
      <c r="K73" s="22">
        <f t="shared" si="45"/>
        <v>0</v>
      </c>
      <c r="L73" s="22">
        <f t="shared" si="45"/>
        <v>0</v>
      </c>
    </row>
    <row r="75" spans="1:12" x14ac:dyDescent="0.35">
      <c r="A75" s="1" t="s">
        <v>227</v>
      </c>
    </row>
    <row r="76" spans="1:12" x14ac:dyDescent="0.35">
      <c r="A76" s="81" t="s">
        <v>228</v>
      </c>
      <c r="B76" s="81"/>
      <c r="C76" s="22">
        <f>+L46+(L46*$I$4)</f>
        <v>0</v>
      </c>
      <c r="D76" s="22">
        <f t="shared" ref="D76:L76" si="46">+C76+(C76*$I$4)</f>
        <v>0</v>
      </c>
      <c r="E76" s="22">
        <f t="shared" si="46"/>
        <v>0</v>
      </c>
      <c r="F76" s="22">
        <f t="shared" si="46"/>
        <v>0</v>
      </c>
      <c r="G76" s="22">
        <f t="shared" si="46"/>
        <v>0</v>
      </c>
      <c r="H76" s="22">
        <f t="shared" si="46"/>
        <v>0</v>
      </c>
      <c r="I76" s="22">
        <f t="shared" si="46"/>
        <v>0</v>
      </c>
      <c r="J76" s="22">
        <f t="shared" si="46"/>
        <v>0</v>
      </c>
      <c r="K76" s="22">
        <f t="shared" si="46"/>
        <v>0</v>
      </c>
      <c r="L76" s="22">
        <f t="shared" si="46"/>
        <v>0</v>
      </c>
    </row>
    <row r="77" spans="1:12" x14ac:dyDescent="0.35">
      <c r="A77" s="81" t="s">
        <v>229</v>
      </c>
      <c r="B77" s="81"/>
      <c r="C77" s="22">
        <f>-C73*'Income and Expense'!$G$47</f>
        <v>0</v>
      </c>
      <c r="D77" s="22">
        <f>-D73*'Income and Expense'!$G$47</f>
        <v>0</v>
      </c>
      <c r="E77" s="22">
        <f>-E73*'Income and Expense'!$G$47</f>
        <v>0</v>
      </c>
      <c r="F77" s="22">
        <f>-F73*'Income and Expense'!$G$47</f>
        <v>0</v>
      </c>
      <c r="G77" s="22">
        <f>-G73*'Income and Expense'!$G$47</f>
        <v>0</v>
      </c>
      <c r="H77" s="22">
        <f>-H73*'Income and Expense'!$G$47</f>
        <v>0</v>
      </c>
      <c r="I77" s="22">
        <f>-I73*'Income and Expense'!$G$47</f>
        <v>0</v>
      </c>
      <c r="J77" s="22">
        <f>-J73*'Income and Expense'!$G$47</f>
        <v>0</v>
      </c>
      <c r="K77" s="22">
        <f>-K73*'Income and Expense'!$G$47</f>
        <v>0</v>
      </c>
      <c r="L77" s="22">
        <f>-L73*'Income and Expense'!$G$47</f>
        <v>0</v>
      </c>
    </row>
    <row r="78" spans="1:12" x14ac:dyDescent="0.35">
      <c r="A78" s="81" t="s">
        <v>123</v>
      </c>
      <c r="B78" s="81"/>
      <c r="C78" s="22">
        <f>+L48+(L48*$I$5)</f>
        <v>0</v>
      </c>
      <c r="D78" s="22">
        <f t="shared" ref="D78:L78" si="47">+C78+(C78*$I$5)</f>
        <v>0</v>
      </c>
      <c r="E78" s="22">
        <f t="shared" si="47"/>
        <v>0</v>
      </c>
      <c r="F78" s="22">
        <f t="shared" si="47"/>
        <v>0</v>
      </c>
      <c r="G78" s="22">
        <f t="shared" si="47"/>
        <v>0</v>
      </c>
      <c r="H78" s="22">
        <f t="shared" si="47"/>
        <v>0</v>
      </c>
      <c r="I78" s="22">
        <f t="shared" si="47"/>
        <v>0</v>
      </c>
      <c r="J78" s="22">
        <f t="shared" si="47"/>
        <v>0</v>
      </c>
      <c r="K78" s="22">
        <f t="shared" si="47"/>
        <v>0</v>
      </c>
      <c r="L78" s="22">
        <f t="shared" si="47"/>
        <v>0</v>
      </c>
    </row>
    <row r="79" spans="1:12" x14ac:dyDescent="0.35">
      <c r="A79" s="81" t="s">
        <v>124</v>
      </c>
      <c r="B79" s="81"/>
      <c r="C79" s="22">
        <f>+L49+(L49*$I$6)</f>
        <v>0</v>
      </c>
      <c r="D79" s="22">
        <f t="shared" ref="D79:L79" si="48">+C79+(C79*$I$6)</f>
        <v>0</v>
      </c>
      <c r="E79" s="22">
        <f t="shared" si="48"/>
        <v>0</v>
      </c>
      <c r="F79" s="22">
        <f t="shared" si="48"/>
        <v>0</v>
      </c>
      <c r="G79" s="22">
        <f t="shared" si="48"/>
        <v>0</v>
      </c>
      <c r="H79" s="22">
        <f t="shared" si="48"/>
        <v>0</v>
      </c>
      <c r="I79" s="22">
        <f t="shared" si="48"/>
        <v>0</v>
      </c>
      <c r="J79" s="22">
        <f t="shared" si="48"/>
        <v>0</v>
      </c>
      <c r="K79" s="22">
        <f t="shared" si="48"/>
        <v>0</v>
      </c>
      <c r="L79" s="22">
        <f t="shared" si="48"/>
        <v>0</v>
      </c>
    </row>
    <row r="80" spans="1:12" x14ac:dyDescent="0.35">
      <c r="A80" s="81" t="s">
        <v>230</v>
      </c>
      <c r="B80" s="81"/>
      <c r="C80" s="22">
        <f t="shared" ref="C80:L80" si="49">SUM(C73,C76:C79)</f>
        <v>0</v>
      </c>
      <c r="D80" s="22">
        <f t="shared" si="49"/>
        <v>0</v>
      </c>
      <c r="E80" s="22">
        <f t="shared" si="49"/>
        <v>0</v>
      </c>
      <c r="F80" s="22">
        <f t="shared" si="49"/>
        <v>0</v>
      </c>
      <c r="G80" s="22">
        <f t="shared" si="49"/>
        <v>0</v>
      </c>
      <c r="H80" s="22">
        <f t="shared" si="49"/>
        <v>0</v>
      </c>
      <c r="I80" s="22">
        <f t="shared" si="49"/>
        <v>0</v>
      </c>
      <c r="J80" s="22">
        <f t="shared" si="49"/>
        <v>0</v>
      </c>
      <c r="K80" s="22">
        <f t="shared" si="49"/>
        <v>0</v>
      </c>
      <c r="L80" s="22">
        <f t="shared" si="49"/>
        <v>0</v>
      </c>
    </row>
    <row r="82" spans="1:12" x14ac:dyDescent="0.35">
      <c r="A82" s="1" t="s">
        <v>231</v>
      </c>
    </row>
    <row r="83" spans="1:12" x14ac:dyDescent="0.35">
      <c r="A83" s="81" t="s">
        <v>185</v>
      </c>
      <c r="B83" s="91"/>
      <c r="C83" s="22">
        <f t="shared" ref="C83:C91" si="50">+L53</f>
        <v>0</v>
      </c>
      <c r="D83" s="22">
        <f t="shared" ref="D83:L83" si="51">+C83</f>
        <v>0</v>
      </c>
      <c r="E83" s="22">
        <f t="shared" si="51"/>
        <v>0</v>
      </c>
      <c r="F83" s="22">
        <f t="shared" si="51"/>
        <v>0</v>
      </c>
      <c r="G83" s="22">
        <f t="shared" si="51"/>
        <v>0</v>
      </c>
      <c r="H83" s="22">
        <f t="shared" si="51"/>
        <v>0</v>
      </c>
      <c r="I83" s="22">
        <f t="shared" si="51"/>
        <v>0</v>
      </c>
      <c r="J83" s="22">
        <f t="shared" si="51"/>
        <v>0</v>
      </c>
      <c r="K83" s="22">
        <f t="shared" si="51"/>
        <v>0</v>
      </c>
      <c r="L83" s="22">
        <f t="shared" si="51"/>
        <v>0</v>
      </c>
    </row>
    <row r="84" spans="1:12" x14ac:dyDescent="0.35">
      <c r="A84" s="81" t="s">
        <v>186</v>
      </c>
      <c r="B84" s="91"/>
      <c r="C84" s="22">
        <f t="shared" si="50"/>
        <v>0</v>
      </c>
      <c r="D84" s="22">
        <f t="shared" ref="D84:L84" si="52">+C84</f>
        <v>0</v>
      </c>
      <c r="E84" s="22">
        <f t="shared" si="52"/>
        <v>0</v>
      </c>
      <c r="F84" s="22">
        <f t="shared" si="52"/>
        <v>0</v>
      </c>
      <c r="G84" s="22">
        <f t="shared" si="52"/>
        <v>0</v>
      </c>
      <c r="H84" s="22">
        <f t="shared" si="52"/>
        <v>0</v>
      </c>
      <c r="I84" s="22">
        <f t="shared" si="52"/>
        <v>0</v>
      </c>
      <c r="J84" s="22">
        <f t="shared" si="52"/>
        <v>0</v>
      </c>
      <c r="K84" s="22">
        <f t="shared" si="52"/>
        <v>0</v>
      </c>
      <c r="L84" s="22">
        <f t="shared" si="52"/>
        <v>0</v>
      </c>
    </row>
    <row r="85" spans="1:12" x14ac:dyDescent="0.35">
      <c r="A85" s="81" t="s">
        <v>187</v>
      </c>
      <c r="B85" s="91"/>
      <c r="C85" s="22">
        <f t="shared" si="50"/>
        <v>0</v>
      </c>
      <c r="D85" s="22">
        <f t="shared" ref="D85:L85" si="53">+C85</f>
        <v>0</v>
      </c>
      <c r="E85" s="22">
        <f t="shared" si="53"/>
        <v>0</v>
      </c>
      <c r="F85" s="22">
        <f t="shared" si="53"/>
        <v>0</v>
      </c>
      <c r="G85" s="22">
        <f t="shared" si="53"/>
        <v>0</v>
      </c>
      <c r="H85" s="22">
        <f t="shared" si="53"/>
        <v>0</v>
      </c>
      <c r="I85" s="22">
        <f t="shared" si="53"/>
        <v>0</v>
      </c>
      <c r="J85" s="22">
        <f t="shared" si="53"/>
        <v>0</v>
      </c>
      <c r="K85" s="22">
        <f t="shared" si="53"/>
        <v>0</v>
      </c>
      <c r="L85" s="22">
        <f t="shared" si="53"/>
        <v>0</v>
      </c>
    </row>
    <row r="86" spans="1:12" x14ac:dyDescent="0.35">
      <c r="A86" s="81" t="s">
        <v>188</v>
      </c>
      <c r="B86" s="91"/>
      <c r="C86" s="22">
        <f t="shared" si="50"/>
        <v>0</v>
      </c>
      <c r="D86" s="22">
        <f t="shared" ref="D86:L86" si="54">+C86</f>
        <v>0</v>
      </c>
      <c r="E86" s="22">
        <f t="shared" si="54"/>
        <v>0</v>
      </c>
      <c r="F86" s="22">
        <f t="shared" si="54"/>
        <v>0</v>
      </c>
      <c r="G86" s="22">
        <f t="shared" si="54"/>
        <v>0</v>
      </c>
      <c r="H86" s="22">
        <f t="shared" si="54"/>
        <v>0</v>
      </c>
      <c r="I86" s="22">
        <f t="shared" si="54"/>
        <v>0</v>
      </c>
      <c r="J86" s="22">
        <f t="shared" si="54"/>
        <v>0</v>
      </c>
      <c r="K86" s="22">
        <f t="shared" si="54"/>
        <v>0</v>
      </c>
      <c r="L86" s="22">
        <f t="shared" si="54"/>
        <v>0</v>
      </c>
    </row>
    <row r="87" spans="1:12" x14ac:dyDescent="0.35">
      <c r="A87" s="81" t="s">
        <v>10</v>
      </c>
      <c r="B87" s="91"/>
      <c r="C87" s="22">
        <f t="shared" si="50"/>
        <v>0</v>
      </c>
      <c r="D87" s="22">
        <f t="shared" ref="D87:L87" si="55">+C87</f>
        <v>0</v>
      </c>
      <c r="E87" s="22">
        <f t="shared" si="55"/>
        <v>0</v>
      </c>
      <c r="F87" s="22">
        <f t="shared" si="55"/>
        <v>0</v>
      </c>
      <c r="G87" s="22">
        <f t="shared" si="55"/>
        <v>0</v>
      </c>
      <c r="H87" s="22">
        <f t="shared" si="55"/>
        <v>0</v>
      </c>
      <c r="I87" s="22">
        <f t="shared" si="55"/>
        <v>0</v>
      </c>
      <c r="J87" s="22">
        <f t="shared" si="55"/>
        <v>0</v>
      </c>
      <c r="K87" s="22">
        <f t="shared" si="55"/>
        <v>0</v>
      </c>
      <c r="L87" s="22">
        <f t="shared" si="55"/>
        <v>0</v>
      </c>
    </row>
    <row r="88" spans="1:12" x14ac:dyDescent="0.35">
      <c r="A88" s="81" t="s">
        <v>247</v>
      </c>
      <c r="B88" s="91"/>
      <c r="C88" s="22">
        <f t="shared" si="50"/>
        <v>0</v>
      </c>
      <c r="D88" s="22">
        <f t="shared" ref="D88:L88" si="56">+C88</f>
        <v>0</v>
      </c>
      <c r="E88" s="22">
        <f t="shared" si="56"/>
        <v>0</v>
      </c>
      <c r="F88" s="22">
        <f t="shared" si="56"/>
        <v>0</v>
      </c>
      <c r="G88" s="22">
        <f t="shared" si="56"/>
        <v>0</v>
      </c>
      <c r="H88" s="22">
        <f t="shared" si="56"/>
        <v>0</v>
      </c>
      <c r="I88" s="22">
        <f t="shared" si="56"/>
        <v>0</v>
      </c>
      <c r="J88" s="22">
        <f t="shared" si="56"/>
        <v>0</v>
      </c>
      <c r="K88" s="22">
        <f t="shared" si="56"/>
        <v>0</v>
      </c>
      <c r="L88" s="22">
        <f t="shared" si="56"/>
        <v>0</v>
      </c>
    </row>
    <row r="89" spans="1:12" x14ac:dyDescent="0.35">
      <c r="A89" s="81" t="s">
        <v>189</v>
      </c>
      <c r="B89" s="91"/>
      <c r="C89" s="22">
        <f t="shared" si="50"/>
        <v>0</v>
      </c>
      <c r="D89" s="22">
        <f t="shared" ref="D89:L89" si="57">+C89</f>
        <v>0</v>
      </c>
      <c r="E89" s="22">
        <f t="shared" si="57"/>
        <v>0</v>
      </c>
      <c r="F89" s="22">
        <f t="shared" si="57"/>
        <v>0</v>
      </c>
      <c r="G89" s="22">
        <f t="shared" si="57"/>
        <v>0</v>
      </c>
      <c r="H89" s="22">
        <f t="shared" si="57"/>
        <v>0</v>
      </c>
      <c r="I89" s="22">
        <f t="shared" si="57"/>
        <v>0</v>
      </c>
      <c r="J89" s="22">
        <f t="shared" si="57"/>
        <v>0</v>
      </c>
      <c r="K89" s="22">
        <f t="shared" si="57"/>
        <v>0</v>
      </c>
      <c r="L89" s="22">
        <f t="shared" si="57"/>
        <v>0</v>
      </c>
    </row>
    <row r="90" spans="1:12" x14ac:dyDescent="0.35">
      <c r="A90" s="80" t="s">
        <v>191</v>
      </c>
      <c r="B90" s="26">
        <f>+'Sources and Uses'!B48</f>
        <v>0</v>
      </c>
      <c r="C90" s="22">
        <f t="shared" si="50"/>
        <v>0</v>
      </c>
      <c r="D90" s="22">
        <f t="shared" ref="D90:L90" si="58">+C90</f>
        <v>0</v>
      </c>
      <c r="E90" s="22">
        <f t="shared" si="58"/>
        <v>0</v>
      </c>
      <c r="F90" s="22">
        <f t="shared" si="58"/>
        <v>0</v>
      </c>
      <c r="G90" s="22">
        <f t="shared" si="58"/>
        <v>0</v>
      </c>
      <c r="H90" s="22">
        <f t="shared" si="58"/>
        <v>0</v>
      </c>
      <c r="I90" s="22">
        <f t="shared" si="58"/>
        <v>0</v>
      </c>
      <c r="J90" s="22">
        <f t="shared" si="58"/>
        <v>0</v>
      </c>
      <c r="K90" s="22">
        <f t="shared" si="58"/>
        <v>0</v>
      </c>
      <c r="L90" s="22">
        <f t="shared" si="58"/>
        <v>0</v>
      </c>
    </row>
    <row r="91" spans="1:12" x14ac:dyDescent="0.35">
      <c r="A91" s="91" t="s">
        <v>232</v>
      </c>
      <c r="B91" s="92"/>
      <c r="C91" s="22">
        <f t="shared" si="50"/>
        <v>0</v>
      </c>
      <c r="D91" s="22">
        <f t="shared" ref="D91:L91" si="59">+C91</f>
        <v>0</v>
      </c>
      <c r="E91" s="22">
        <f t="shared" si="59"/>
        <v>0</v>
      </c>
      <c r="F91" s="22">
        <f t="shared" si="59"/>
        <v>0</v>
      </c>
      <c r="G91" s="22">
        <f t="shared" si="59"/>
        <v>0</v>
      </c>
      <c r="H91" s="22">
        <f t="shared" si="59"/>
        <v>0</v>
      </c>
      <c r="I91" s="22">
        <f t="shared" si="59"/>
        <v>0</v>
      </c>
      <c r="J91" s="22">
        <f t="shared" si="59"/>
        <v>0</v>
      </c>
      <c r="K91" s="22">
        <f t="shared" si="59"/>
        <v>0</v>
      </c>
      <c r="L91" s="22">
        <f t="shared" si="59"/>
        <v>0</v>
      </c>
    </row>
    <row r="93" spans="1:12" x14ac:dyDescent="0.35">
      <c r="A93" s="1" t="s">
        <v>233</v>
      </c>
    </row>
    <row r="94" spans="1:12" x14ac:dyDescent="0.35">
      <c r="A94" s="25" t="s">
        <v>234</v>
      </c>
      <c r="B94" s="8"/>
      <c r="C94" s="22">
        <f t="shared" ref="C94:L94" si="60">SUM(C80,C83:C91)</f>
        <v>0</v>
      </c>
      <c r="D94" s="22">
        <f t="shared" si="60"/>
        <v>0</v>
      </c>
      <c r="E94" s="22">
        <f t="shared" si="60"/>
        <v>0</v>
      </c>
      <c r="F94" s="22">
        <f t="shared" si="60"/>
        <v>0</v>
      </c>
      <c r="G94" s="22">
        <f t="shared" si="60"/>
        <v>0</v>
      </c>
      <c r="H94" s="22">
        <f t="shared" si="60"/>
        <v>0</v>
      </c>
      <c r="I94" s="22">
        <f t="shared" si="60"/>
        <v>0</v>
      </c>
      <c r="J94" s="22">
        <f t="shared" si="60"/>
        <v>0</v>
      </c>
      <c r="K94" s="22">
        <f t="shared" si="60"/>
        <v>0</v>
      </c>
      <c r="L94" s="22">
        <f t="shared" si="60"/>
        <v>0</v>
      </c>
    </row>
    <row r="95" spans="1:12" x14ac:dyDescent="0.35">
      <c r="A95" s="81" t="s">
        <v>235</v>
      </c>
      <c r="B95" s="81"/>
      <c r="C95" s="40">
        <f>IF('Sources and Uses'!$F$83=0,0,+C94/'Sources and Uses'!$F$83)</f>
        <v>0</v>
      </c>
      <c r="D95" s="40">
        <f>IF('Sources and Uses'!$F$83=0,0,+D94/'Sources and Uses'!$F$83)</f>
        <v>0</v>
      </c>
      <c r="E95" s="40">
        <f>IF('Sources and Uses'!$F$83=0,0,+E94/'Sources and Uses'!$F$83)</f>
        <v>0</v>
      </c>
      <c r="F95" s="40">
        <f>IF('Sources and Uses'!$F$83=0,0,+F94/'Sources and Uses'!$F$83)</f>
        <v>0</v>
      </c>
      <c r="G95" s="40">
        <f>IF('Sources and Uses'!$F$83=0,0,+G94/'Sources and Uses'!$F$83)</f>
        <v>0</v>
      </c>
      <c r="H95" s="40">
        <f>IF('Sources and Uses'!$F$83=0,0,+H94/'Sources and Uses'!$F$83)</f>
        <v>0</v>
      </c>
      <c r="I95" s="40">
        <f>IF('Sources and Uses'!$F$83=0,0,+I94/'Sources and Uses'!$F$83)</f>
        <v>0</v>
      </c>
      <c r="J95" s="40">
        <f>IF('Sources and Uses'!$F$83=0,0,+J94/'Sources and Uses'!$F$83)</f>
        <v>0</v>
      </c>
      <c r="K95" s="40">
        <f>IF('Sources and Uses'!$F$83=0,0,+K94/'Sources and Uses'!$F$83)</f>
        <v>0</v>
      </c>
      <c r="L95" s="40">
        <f>IF('Sources and Uses'!$F$83=0,0,+L94/'Sources and Uses'!$F$83)</f>
        <v>0</v>
      </c>
    </row>
    <row r="96" spans="1:12" x14ac:dyDescent="0.35">
      <c r="A96" s="81" t="s">
        <v>236</v>
      </c>
      <c r="B96" s="81"/>
      <c r="C96" s="39">
        <f t="shared" ref="C96:L96" si="61">IF(C80=0,0,+C80/-SUM(C83:C91))</f>
        <v>0</v>
      </c>
      <c r="D96" s="39">
        <f t="shared" si="61"/>
        <v>0</v>
      </c>
      <c r="E96" s="39">
        <f t="shared" si="61"/>
        <v>0</v>
      </c>
      <c r="F96" s="39">
        <f t="shared" si="61"/>
        <v>0</v>
      </c>
      <c r="G96" s="39">
        <f t="shared" si="61"/>
        <v>0</v>
      </c>
      <c r="H96" s="39">
        <f t="shared" si="61"/>
        <v>0</v>
      </c>
      <c r="I96" s="39">
        <f t="shared" si="61"/>
        <v>0</v>
      </c>
      <c r="J96" s="39">
        <f t="shared" si="61"/>
        <v>0</v>
      </c>
      <c r="K96" s="39">
        <f t="shared" si="61"/>
        <v>0</v>
      </c>
      <c r="L96" s="39">
        <f t="shared" si="61"/>
        <v>0</v>
      </c>
    </row>
  </sheetData>
  <sheetProtection sheet="1" objects="1" scenarios="1"/>
  <mergeCells count="60">
    <mergeCell ref="A95:B95"/>
    <mergeCell ref="A96:B96"/>
    <mergeCell ref="A85:B85"/>
    <mergeCell ref="A86:B86"/>
    <mergeCell ref="A87:B87"/>
    <mergeCell ref="A88:B88"/>
    <mergeCell ref="A89:B89"/>
    <mergeCell ref="A91:B91"/>
    <mergeCell ref="A84:B84"/>
    <mergeCell ref="A69:B69"/>
    <mergeCell ref="A70:B70"/>
    <mergeCell ref="A71:B71"/>
    <mergeCell ref="A72:B72"/>
    <mergeCell ref="A73:B73"/>
    <mergeCell ref="A76:B76"/>
    <mergeCell ref="A77:B77"/>
    <mergeCell ref="A78:B78"/>
    <mergeCell ref="A79:B79"/>
    <mergeCell ref="A80:B80"/>
    <mergeCell ref="A83:B83"/>
    <mergeCell ref="A59:B59"/>
    <mergeCell ref="A65:B65"/>
    <mergeCell ref="A66:B66"/>
    <mergeCell ref="A55:B55"/>
    <mergeCell ref="A56:B56"/>
    <mergeCell ref="A57:B57"/>
    <mergeCell ref="A58:B58"/>
    <mergeCell ref="A61:B61"/>
    <mergeCell ref="A25:B25"/>
    <mergeCell ref="A54:B54"/>
    <mergeCell ref="A39:B39"/>
    <mergeCell ref="A40:B40"/>
    <mergeCell ref="A41:B41"/>
    <mergeCell ref="A42:B42"/>
    <mergeCell ref="A43:B43"/>
    <mergeCell ref="A46:B46"/>
    <mergeCell ref="A47:B47"/>
    <mergeCell ref="A48:B48"/>
    <mergeCell ref="A49:B49"/>
    <mergeCell ref="A50:B50"/>
    <mergeCell ref="A53:B53"/>
    <mergeCell ref="A26:B26"/>
    <mergeCell ref="A36:B36"/>
    <mergeCell ref="A35:B35"/>
    <mergeCell ref="A27:B27"/>
    <mergeCell ref="A28:B28"/>
    <mergeCell ref="A29:B29"/>
    <mergeCell ref="A31:B31"/>
    <mergeCell ref="A9:B9"/>
    <mergeCell ref="A10:B10"/>
    <mergeCell ref="A11:B11"/>
    <mergeCell ref="A12:B12"/>
    <mergeCell ref="A24:B24"/>
    <mergeCell ref="A13:B13"/>
    <mergeCell ref="A16:B16"/>
    <mergeCell ref="A17:B17"/>
    <mergeCell ref="A23:B23"/>
    <mergeCell ref="A18:B18"/>
    <mergeCell ref="A19:B19"/>
    <mergeCell ref="A20:B20"/>
  </mergeCells>
  <phoneticPr fontId="6" type="noConversion"/>
  <pageMargins left="0.75" right="0.75" top="1" bottom="1" header="0.5" footer="0.5"/>
  <pageSetup orientation="landscape" r:id="rId1"/>
  <headerFooter alignWithMargins="0">
    <oddFooter>&amp;LRolling Application&amp;RPage &amp;P</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showGridLines="0" zoomScaleNormal="100" workbookViewId="0">
      <selection activeCell="A33" sqref="A33:J35"/>
    </sheetView>
  </sheetViews>
  <sheetFormatPr defaultColWidth="10.796875" defaultRowHeight="12.9" x14ac:dyDescent="0.35"/>
  <sheetData>
    <row r="1" spans="1:10" x14ac:dyDescent="0.35">
      <c r="A1" s="5" t="s">
        <v>258</v>
      </c>
      <c r="B1" s="6"/>
      <c r="C1" s="6"/>
      <c r="D1" s="6"/>
      <c r="E1" s="6"/>
      <c r="F1" s="6"/>
      <c r="G1" s="6"/>
      <c r="H1" s="6"/>
      <c r="I1" s="6"/>
      <c r="J1" s="6"/>
    </row>
    <row r="4" spans="1:10" x14ac:dyDescent="0.35">
      <c r="A4" s="94" t="s">
        <v>259</v>
      </c>
      <c r="B4" s="94"/>
      <c r="C4" s="94"/>
      <c r="D4" s="94"/>
      <c r="E4" s="94"/>
      <c r="F4" s="94"/>
      <c r="G4" s="94"/>
      <c r="H4" s="94"/>
    </row>
    <row r="5" spans="1:10" x14ac:dyDescent="0.35">
      <c r="A5" s="94"/>
      <c r="B5" s="94"/>
      <c r="C5" s="94"/>
      <c r="D5" s="94"/>
      <c r="E5" s="94"/>
      <c r="F5" s="94"/>
      <c r="G5" s="94"/>
      <c r="H5" s="94"/>
    </row>
    <row r="8" spans="1:10" x14ac:dyDescent="0.35">
      <c r="A8" s="94" t="s">
        <v>260</v>
      </c>
      <c r="B8" s="94"/>
      <c r="C8" s="94"/>
      <c r="D8" s="94"/>
      <c r="E8" s="94"/>
      <c r="F8" s="94"/>
      <c r="G8" s="94"/>
      <c r="H8" s="94"/>
    </row>
    <row r="9" spans="1:10" x14ac:dyDescent="0.35">
      <c r="A9" s="94"/>
      <c r="B9" s="94"/>
      <c r="C9" s="94"/>
      <c r="D9" s="94"/>
      <c r="E9" s="94"/>
      <c r="F9" s="94"/>
      <c r="G9" s="94"/>
      <c r="H9" s="94"/>
    </row>
    <row r="12" spans="1:10" x14ac:dyDescent="0.35">
      <c r="A12" s="94" t="s">
        <v>261</v>
      </c>
      <c r="B12" s="94"/>
      <c r="C12" s="94"/>
      <c r="D12" s="94"/>
      <c r="E12" s="94"/>
      <c r="F12" s="94"/>
      <c r="G12" s="94"/>
      <c r="H12" s="94"/>
    </row>
    <row r="13" spans="1:10" x14ac:dyDescent="0.35">
      <c r="A13" s="94"/>
      <c r="B13" s="94"/>
      <c r="C13" s="94"/>
      <c r="D13" s="94"/>
      <c r="E13" s="94"/>
      <c r="F13" s="94"/>
      <c r="G13" s="94"/>
      <c r="H13" s="94"/>
    </row>
    <row r="16" spans="1:10" x14ac:dyDescent="0.35">
      <c r="A16" s="94" t="s">
        <v>262</v>
      </c>
      <c r="B16" s="94"/>
      <c r="C16" s="94"/>
      <c r="D16" s="94"/>
      <c r="E16" s="94"/>
      <c r="F16" s="94"/>
      <c r="G16" s="94"/>
      <c r="H16" s="94"/>
    </row>
    <row r="17" spans="1:10" x14ac:dyDescent="0.35">
      <c r="A17" s="94"/>
      <c r="B17" s="94"/>
      <c r="C17" s="94"/>
      <c r="D17" s="94"/>
      <c r="E17" s="94"/>
      <c r="F17" s="94"/>
      <c r="G17" s="94"/>
      <c r="H17" s="94"/>
    </row>
    <row r="19" spans="1:10" x14ac:dyDescent="0.35">
      <c r="A19" s="94" t="s">
        <v>263</v>
      </c>
      <c r="B19" s="94"/>
      <c r="C19" s="94"/>
      <c r="D19" s="94"/>
      <c r="E19" s="94"/>
      <c r="F19" s="94"/>
      <c r="G19" s="94"/>
      <c r="H19" s="94"/>
      <c r="I19" s="94"/>
      <c r="J19" s="94"/>
    </row>
    <row r="20" spans="1:10" x14ac:dyDescent="0.35">
      <c r="A20" s="94"/>
      <c r="B20" s="94"/>
      <c r="C20" s="94"/>
      <c r="D20" s="94"/>
      <c r="E20" s="94"/>
      <c r="F20" s="94"/>
      <c r="G20" s="94"/>
      <c r="H20" s="94"/>
      <c r="I20" s="94"/>
      <c r="J20" s="94"/>
    </row>
    <row r="22" spans="1:10" x14ac:dyDescent="0.35">
      <c r="A22" s="94" t="s">
        <v>264</v>
      </c>
      <c r="B22" s="94"/>
      <c r="C22" s="94"/>
      <c r="D22" s="94"/>
      <c r="E22" s="94"/>
      <c r="F22" s="94"/>
      <c r="G22" s="94"/>
      <c r="H22" s="94"/>
      <c r="I22" s="94"/>
      <c r="J22" s="94"/>
    </row>
    <row r="23" spans="1:10" x14ac:dyDescent="0.35">
      <c r="A23" s="94"/>
      <c r="B23" s="94"/>
      <c r="C23" s="94"/>
      <c r="D23" s="94"/>
      <c r="E23" s="94"/>
      <c r="F23" s="94"/>
      <c r="G23" s="94"/>
      <c r="H23" s="94"/>
      <c r="I23" s="94"/>
      <c r="J23" s="94"/>
    </row>
    <row r="24" spans="1:10" x14ac:dyDescent="0.35">
      <c r="A24" s="94"/>
      <c r="B24" s="94"/>
      <c r="C24" s="94"/>
      <c r="D24" s="94"/>
      <c r="E24" s="94"/>
      <c r="F24" s="94"/>
      <c r="G24" s="94"/>
      <c r="H24" s="94"/>
      <c r="I24" s="94"/>
      <c r="J24" s="94"/>
    </row>
    <row r="26" spans="1:10" x14ac:dyDescent="0.35">
      <c r="A26" s="94" t="s">
        <v>265</v>
      </c>
      <c r="B26" s="94"/>
      <c r="C26" s="94"/>
      <c r="D26" s="94"/>
      <c r="E26" s="94"/>
      <c r="F26" s="94"/>
      <c r="G26" s="94"/>
      <c r="H26" s="94"/>
      <c r="I26" s="94"/>
      <c r="J26" s="94"/>
    </row>
    <row r="27" spans="1:10" x14ac:dyDescent="0.35">
      <c r="A27" s="94"/>
      <c r="B27" s="94"/>
      <c r="C27" s="94"/>
      <c r="D27" s="94"/>
      <c r="E27" s="94"/>
      <c r="F27" s="94"/>
      <c r="G27" s="94"/>
      <c r="H27" s="94"/>
      <c r="I27" s="94"/>
      <c r="J27" s="94"/>
    </row>
    <row r="28" spans="1:10" x14ac:dyDescent="0.35">
      <c r="A28" s="94"/>
      <c r="B28" s="94"/>
      <c r="C28" s="94"/>
      <c r="D28" s="94"/>
      <c r="E28" s="94"/>
      <c r="F28" s="94"/>
      <c r="G28" s="94"/>
      <c r="H28" s="94"/>
      <c r="I28" s="94"/>
      <c r="J28" s="94"/>
    </row>
    <row r="29" spans="1:10" x14ac:dyDescent="0.35">
      <c r="A29" s="79"/>
      <c r="B29" s="79"/>
      <c r="C29" s="79"/>
      <c r="D29" s="79"/>
      <c r="E29" s="79"/>
      <c r="F29" s="79"/>
      <c r="G29" s="79"/>
      <c r="H29" s="79"/>
      <c r="I29" s="79"/>
      <c r="J29" s="79"/>
    </row>
    <row r="30" spans="1:10" x14ac:dyDescent="0.35">
      <c r="A30" s="94" t="s">
        <v>266</v>
      </c>
      <c r="B30" s="94"/>
      <c r="C30" s="94"/>
      <c r="D30" s="94"/>
      <c r="E30" s="94"/>
      <c r="F30" s="94"/>
      <c r="G30" s="94"/>
      <c r="H30" s="94"/>
      <c r="I30" s="94"/>
      <c r="J30" s="94"/>
    </row>
    <row r="31" spans="1:10" x14ac:dyDescent="0.35">
      <c r="A31" s="94"/>
      <c r="B31" s="94"/>
      <c r="C31" s="94"/>
      <c r="D31" s="94"/>
      <c r="E31" s="94"/>
      <c r="F31" s="94"/>
      <c r="G31" s="94"/>
      <c r="H31" s="94"/>
      <c r="I31" s="94"/>
      <c r="J31" s="94"/>
    </row>
    <row r="33" spans="1:10" x14ac:dyDescent="0.35">
      <c r="A33" s="94" t="s">
        <v>267</v>
      </c>
      <c r="B33" s="94"/>
      <c r="C33" s="94"/>
      <c r="D33" s="94"/>
      <c r="E33" s="94"/>
      <c r="F33" s="94"/>
      <c r="G33" s="94"/>
      <c r="H33" s="94"/>
      <c r="I33" s="94"/>
      <c r="J33" s="94"/>
    </row>
    <row r="34" spans="1:10" x14ac:dyDescent="0.35">
      <c r="A34" s="94"/>
      <c r="B34" s="94"/>
      <c r="C34" s="94"/>
      <c r="D34" s="94"/>
      <c r="E34" s="94"/>
      <c r="F34" s="94"/>
      <c r="G34" s="94"/>
      <c r="H34" s="94"/>
      <c r="I34" s="94"/>
      <c r="J34" s="94"/>
    </row>
    <row r="35" spans="1:10" x14ac:dyDescent="0.35">
      <c r="A35" s="94"/>
      <c r="B35" s="94"/>
      <c r="C35" s="94"/>
      <c r="D35" s="94"/>
      <c r="E35" s="94"/>
      <c r="F35" s="94"/>
      <c r="G35" s="94"/>
      <c r="H35" s="94"/>
      <c r="I35" s="94"/>
      <c r="J35" s="94"/>
    </row>
    <row r="39" spans="1:10" x14ac:dyDescent="0.35">
      <c r="A39" t="s">
        <v>268</v>
      </c>
      <c r="B39" s="2"/>
      <c r="C39" s="2"/>
      <c r="D39" s="2"/>
      <c r="E39" s="2"/>
    </row>
    <row r="40" spans="1:10" x14ac:dyDescent="0.35">
      <c r="A40" t="s">
        <v>269</v>
      </c>
      <c r="B40" s="84"/>
      <c r="C40" s="84"/>
      <c r="D40" s="84"/>
      <c r="E40" s="84"/>
    </row>
    <row r="41" spans="1:10" x14ac:dyDescent="0.35">
      <c r="A41" t="s">
        <v>17</v>
      </c>
      <c r="B41" s="84"/>
      <c r="C41" s="84"/>
      <c r="D41" s="84"/>
      <c r="E41" s="84"/>
    </row>
    <row r="42" spans="1:10" x14ac:dyDescent="0.35">
      <c r="A42" t="s">
        <v>270</v>
      </c>
      <c r="B42" s="41"/>
    </row>
    <row r="44" spans="1:10" x14ac:dyDescent="0.35">
      <c r="B44" s="94"/>
      <c r="C44" s="94"/>
      <c r="D44" s="94"/>
      <c r="E44" s="94"/>
      <c r="F44" s="94"/>
      <c r="G44" s="94"/>
      <c r="H44" s="94"/>
      <c r="I44" s="94"/>
      <c r="J44" s="94"/>
    </row>
    <row r="45" spans="1:10" x14ac:dyDescent="0.35">
      <c r="B45" s="94"/>
      <c r="C45" s="94"/>
      <c r="D45" s="94"/>
      <c r="E45" s="94"/>
      <c r="F45" s="94"/>
      <c r="G45" s="94"/>
      <c r="H45" s="94"/>
      <c r="I45" s="94"/>
      <c r="J45" s="94"/>
    </row>
  </sheetData>
  <sheetProtection sheet="1" objects="1" scenarios="1"/>
  <mergeCells count="12">
    <mergeCell ref="B44:J45"/>
    <mergeCell ref="A26:J28"/>
    <mergeCell ref="A33:J35"/>
    <mergeCell ref="B40:E40"/>
    <mergeCell ref="B41:E41"/>
    <mergeCell ref="A30:J31"/>
    <mergeCell ref="A16:H17"/>
    <mergeCell ref="A22:J24"/>
    <mergeCell ref="A4:H5"/>
    <mergeCell ref="A8:H9"/>
    <mergeCell ref="A12:H13"/>
    <mergeCell ref="A19:J20"/>
  </mergeCells>
  <phoneticPr fontId="6" type="noConversion"/>
  <pageMargins left="0.75" right="0.75" top="1" bottom="1" header="0.5" footer="0.5"/>
  <pageSetup orientation="portrait" r:id="rId1"/>
  <headerFooter alignWithMargins="0">
    <oddFooter>&amp;LRolling Application&amp;RPage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0</xdr:col>
                    <xdr:colOff>0</xdr:colOff>
                    <xdr:row>2</xdr:row>
                    <xdr:rowOff>87086</xdr:rowOff>
                  </from>
                  <to>
                    <xdr:col>9</xdr:col>
                    <xdr:colOff>609600</xdr:colOff>
                    <xdr:row>5</xdr:row>
                    <xdr:rowOff>38100</xdr:rowOff>
                  </to>
                </anchor>
              </controlPr>
            </control>
          </mc:Choice>
        </mc:AlternateContent>
        <mc:AlternateContent xmlns:mc="http://schemas.openxmlformats.org/markup-compatibility/2006">
          <mc:Choice Requires="x14">
            <control shapeId="4099" r:id="rId5" name="Group Box 3">
              <controlPr defaultSize="0" autoFill="0" autoPict="0">
                <anchor moveWithCells="1">
                  <from>
                    <xdr:col>0</xdr:col>
                    <xdr:colOff>0</xdr:colOff>
                    <xdr:row>6</xdr:row>
                    <xdr:rowOff>59871</xdr:rowOff>
                  </from>
                  <to>
                    <xdr:col>9</xdr:col>
                    <xdr:colOff>609600</xdr:colOff>
                    <xdr:row>9</xdr:row>
                    <xdr:rowOff>38100</xdr:rowOff>
                  </to>
                </anchor>
              </controlPr>
            </control>
          </mc:Choice>
        </mc:AlternateContent>
        <mc:AlternateContent xmlns:mc="http://schemas.openxmlformats.org/markup-compatibility/2006">
          <mc:Choice Requires="x14">
            <control shapeId="4100" r:id="rId6" name="Group Box 4">
              <controlPr defaultSize="0" autoFill="0" autoPict="0">
                <anchor moveWithCells="1">
                  <from>
                    <xdr:col>0</xdr:col>
                    <xdr:colOff>0</xdr:colOff>
                    <xdr:row>10</xdr:row>
                    <xdr:rowOff>70757</xdr:rowOff>
                  </from>
                  <to>
                    <xdr:col>9</xdr:col>
                    <xdr:colOff>609600</xdr:colOff>
                    <xdr:row>13</xdr:row>
                    <xdr:rowOff>59871</xdr:rowOff>
                  </to>
                </anchor>
              </controlPr>
            </control>
          </mc:Choice>
        </mc:AlternateContent>
        <mc:AlternateContent xmlns:mc="http://schemas.openxmlformats.org/markup-compatibility/2006">
          <mc:Choice Requires="x14">
            <control shapeId="4101" r:id="rId7" name="Group Box 5">
              <controlPr defaultSize="0" autoFill="0" autoPict="0">
                <anchor moveWithCells="1">
                  <from>
                    <xdr:col>0</xdr:col>
                    <xdr:colOff>0</xdr:colOff>
                    <xdr:row>14</xdr:row>
                    <xdr:rowOff>59871</xdr:rowOff>
                  </from>
                  <to>
                    <xdr:col>9</xdr:col>
                    <xdr:colOff>604157</xdr:colOff>
                    <xdr:row>17</xdr:row>
                    <xdr:rowOff>59871</xdr:rowOff>
                  </to>
                </anchor>
              </controlPr>
            </control>
          </mc:Choice>
        </mc:AlternateContent>
        <mc:AlternateContent xmlns:mc="http://schemas.openxmlformats.org/markup-compatibility/2006">
          <mc:Choice Requires="x14">
            <control shapeId="4102" r:id="rId8" name="Option Button 6">
              <controlPr defaultSize="0" autoFill="0" autoLine="0" autoPict="0">
                <anchor moveWithCells="1">
                  <from>
                    <xdr:col>8</xdr:col>
                    <xdr:colOff>70757</xdr:colOff>
                    <xdr:row>3</xdr:row>
                    <xdr:rowOff>146957</xdr:rowOff>
                  </from>
                  <to>
                    <xdr:col>8</xdr:col>
                    <xdr:colOff>604157</xdr:colOff>
                    <xdr:row>5</xdr:row>
                    <xdr:rowOff>32657</xdr:rowOff>
                  </to>
                </anchor>
              </controlPr>
            </control>
          </mc:Choice>
        </mc:AlternateContent>
        <mc:AlternateContent xmlns:mc="http://schemas.openxmlformats.org/markup-compatibility/2006">
          <mc:Choice Requires="x14">
            <control shapeId="4103" r:id="rId9" name="Option Button 7">
              <controlPr defaultSize="0" autoFill="0" autoLine="0" autoPict="0">
                <anchor moveWithCells="1">
                  <from>
                    <xdr:col>8</xdr:col>
                    <xdr:colOff>59871</xdr:colOff>
                    <xdr:row>7</xdr:row>
                    <xdr:rowOff>146957</xdr:rowOff>
                  </from>
                  <to>
                    <xdr:col>8</xdr:col>
                    <xdr:colOff>593271</xdr:colOff>
                    <xdr:row>9</xdr:row>
                    <xdr:rowOff>32657</xdr:rowOff>
                  </to>
                </anchor>
              </controlPr>
            </control>
          </mc:Choice>
        </mc:AlternateContent>
        <mc:AlternateContent xmlns:mc="http://schemas.openxmlformats.org/markup-compatibility/2006">
          <mc:Choice Requires="x14">
            <control shapeId="4104" r:id="rId10" name="Option Button 8">
              <controlPr defaultSize="0" autoFill="0" autoLine="0" autoPict="0">
                <anchor moveWithCells="1">
                  <from>
                    <xdr:col>8</xdr:col>
                    <xdr:colOff>70757</xdr:colOff>
                    <xdr:row>11</xdr:row>
                    <xdr:rowOff>146957</xdr:rowOff>
                  </from>
                  <to>
                    <xdr:col>8</xdr:col>
                    <xdr:colOff>604157</xdr:colOff>
                    <xdr:row>13</xdr:row>
                    <xdr:rowOff>32657</xdr:rowOff>
                  </to>
                </anchor>
              </controlPr>
            </control>
          </mc:Choice>
        </mc:AlternateContent>
        <mc:AlternateContent xmlns:mc="http://schemas.openxmlformats.org/markup-compatibility/2006">
          <mc:Choice Requires="x14">
            <control shapeId="4105" r:id="rId11" name="Option Button 9">
              <controlPr defaultSize="0" autoFill="0" autoLine="0" autoPict="0">
                <anchor moveWithCells="1">
                  <from>
                    <xdr:col>8</xdr:col>
                    <xdr:colOff>70757</xdr:colOff>
                    <xdr:row>15</xdr:row>
                    <xdr:rowOff>146957</xdr:rowOff>
                  </from>
                  <to>
                    <xdr:col>8</xdr:col>
                    <xdr:colOff>604157</xdr:colOff>
                    <xdr:row>17</xdr:row>
                    <xdr:rowOff>32657</xdr:rowOff>
                  </to>
                </anchor>
              </controlPr>
            </control>
          </mc:Choice>
        </mc:AlternateContent>
        <mc:AlternateContent xmlns:mc="http://schemas.openxmlformats.org/markup-compatibility/2006">
          <mc:Choice Requires="x14">
            <control shapeId="4106" r:id="rId12" name="Option Button 10">
              <controlPr defaultSize="0" autoFill="0" autoLine="0" autoPict="0">
                <anchor moveWithCells="1">
                  <from>
                    <xdr:col>9</xdr:col>
                    <xdr:colOff>70757</xdr:colOff>
                    <xdr:row>3</xdr:row>
                    <xdr:rowOff>146957</xdr:rowOff>
                  </from>
                  <to>
                    <xdr:col>9</xdr:col>
                    <xdr:colOff>604157</xdr:colOff>
                    <xdr:row>5</xdr:row>
                    <xdr:rowOff>32657</xdr:rowOff>
                  </to>
                </anchor>
              </controlPr>
            </control>
          </mc:Choice>
        </mc:AlternateContent>
        <mc:AlternateContent xmlns:mc="http://schemas.openxmlformats.org/markup-compatibility/2006">
          <mc:Choice Requires="x14">
            <control shapeId="4107" r:id="rId13" name="Option Button 11">
              <controlPr defaultSize="0" autoFill="0" autoLine="0" autoPict="0">
                <anchor moveWithCells="1">
                  <from>
                    <xdr:col>9</xdr:col>
                    <xdr:colOff>70757</xdr:colOff>
                    <xdr:row>7</xdr:row>
                    <xdr:rowOff>146957</xdr:rowOff>
                  </from>
                  <to>
                    <xdr:col>9</xdr:col>
                    <xdr:colOff>604157</xdr:colOff>
                    <xdr:row>9</xdr:row>
                    <xdr:rowOff>32657</xdr:rowOff>
                  </to>
                </anchor>
              </controlPr>
            </control>
          </mc:Choice>
        </mc:AlternateContent>
        <mc:AlternateContent xmlns:mc="http://schemas.openxmlformats.org/markup-compatibility/2006">
          <mc:Choice Requires="x14">
            <control shapeId="4108" r:id="rId14" name="Option Button 12">
              <controlPr defaultSize="0" autoFill="0" autoLine="0" autoPict="0">
                <anchor moveWithCells="1">
                  <from>
                    <xdr:col>9</xdr:col>
                    <xdr:colOff>87086</xdr:colOff>
                    <xdr:row>11</xdr:row>
                    <xdr:rowOff>146957</xdr:rowOff>
                  </from>
                  <to>
                    <xdr:col>9</xdr:col>
                    <xdr:colOff>609600</xdr:colOff>
                    <xdr:row>13</xdr:row>
                    <xdr:rowOff>32657</xdr:rowOff>
                  </to>
                </anchor>
              </controlPr>
            </control>
          </mc:Choice>
        </mc:AlternateContent>
        <mc:AlternateContent xmlns:mc="http://schemas.openxmlformats.org/markup-compatibility/2006">
          <mc:Choice Requires="x14">
            <control shapeId="4109" r:id="rId15" name="Option Button 13">
              <controlPr defaultSize="0" autoFill="0" autoLine="0" autoPict="0">
                <anchor moveWithCells="1">
                  <from>
                    <xdr:col>9</xdr:col>
                    <xdr:colOff>87086</xdr:colOff>
                    <xdr:row>15</xdr:row>
                    <xdr:rowOff>146957</xdr:rowOff>
                  </from>
                  <to>
                    <xdr:col>9</xdr:col>
                    <xdr:colOff>609600</xdr:colOff>
                    <xdr:row>17</xdr:row>
                    <xdr:rowOff>32657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eee167-adf1-4db3-86af-89c1105dbf9a" xsi:nil="true"/>
    <lcf76f155ced4ddcb4097134ff3c332f xmlns="09cdcdd0-e559-44d8-8a6c-952708ee199b">
      <Terms xmlns="http://schemas.microsoft.com/office/infopath/2007/PartnerControls"/>
    </lcf76f155ced4ddcb4097134ff3c332f>
    <File_x0020_Status xmlns="57e5a143-cfaf-404d-a739-a6bf198ca2fd">Ready to Publish</File_x0020_Status>
    <Cloud_x0020_URL xmlns="57e5a143-cfaf-404d-a739-a6bf198ca2fd" xsi:nil="true"/>
    <Job_x0020_Status1 xmlns="57e5a143-cfaf-404d-a739-a6bf198ca2fd">None</Job_x0020_Status1>
    <Requestor xmlns="57e5a143-cfaf-404d-a739-a6bf198ca2fd">
      <UserInfo>
        <DisplayName/>
        <AccountId xsi:nil="true"/>
        <AccountType/>
      </UserInfo>
    </Reques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leigh-Public-WebSite" ma:contentTypeID="0x0101006DEB8297AF301742B1CAE877A57B92DF006C24AF11E8F905408F89F0E1880A0E7C" ma:contentTypeVersion="57" ma:contentTypeDescription="" ma:contentTypeScope="" ma:versionID="2c9abe152f65328dba8e21418c15279c">
  <xsd:schema xmlns:xsd="http://www.w3.org/2001/XMLSchema" xmlns:xs="http://www.w3.org/2001/XMLSchema" xmlns:p="http://schemas.microsoft.com/office/2006/metadata/properties" xmlns:ns2="57e5a143-cfaf-404d-a739-a6bf198ca2fd" xmlns:ns3="09cdcdd0-e559-44d8-8a6c-952708ee199b" xmlns:ns4="b4eee167-adf1-4db3-86af-89c1105dbf9a" targetNamespace="http://schemas.microsoft.com/office/2006/metadata/properties" ma:root="true" ma:fieldsID="2ef4ae12b7256c5367bea93da9eb1174" ns2:_="" ns3:_="" ns4:_="">
    <xsd:import namespace="57e5a143-cfaf-404d-a739-a6bf198ca2fd"/>
    <xsd:import namespace="09cdcdd0-e559-44d8-8a6c-952708ee199b"/>
    <xsd:import namespace="b4eee167-adf1-4db3-86af-89c1105dbf9a"/>
    <xsd:element name="properties">
      <xsd:complexType>
        <xsd:sequence>
          <xsd:element name="documentManagement">
            <xsd:complexType>
              <xsd:all>
                <xsd:element ref="ns2:File_x0020_Status" minOccurs="0"/>
                <xsd:element ref="ns2:Cloud_x0020_URL" minOccurs="0"/>
                <xsd:element ref="ns2:Requestor" minOccurs="0"/>
                <xsd:element ref="ns2:Job_x0020_Status1" minOccurs="0"/>
                <xsd:element ref="ns3:MediaServiceLocation" minOccurs="0"/>
                <xsd:element ref="ns3:MediaLengthInSeconds" minOccurs="0"/>
                <xsd:element ref="ns3:MediaServiceObjectDetectorVersions" minOccurs="0"/>
                <xsd:element ref="ns3:MediaServiceSearchPropertie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5a143-cfaf-404d-a739-a6bf198ca2fd" elementFormDefault="qualified">
    <xsd:import namespace="http://schemas.microsoft.com/office/2006/documentManagement/types"/>
    <xsd:import namespace="http://schemas.microsoft.com/office/infopath/2007/PartnerControls"/>
    <xsd:element name="File_x0020_Status" ma:index="8" nillable="true" ma:displayName="File Status" ma:default="New" ma:format="Dropdown" ma:internalName="File_x0020_Status">
      <xsd:simpleType>
        <xsd:restriction base="dms:Choice">
          <xsd:enumeration value="New"/>
          <xsd:enumeration value="Ready to Publish"/>
          <xsd:enumeration value="Published"/>
          <xsd:enumeration value="Ready to Retract"/>
          <xsd:enumeration value="Retracted"/>
        </xsd:restriction>
      </xsd:simpleType>
    </xsd:element>
    <xsd:element name="Cloud_x0020_URL" ma:index="9" nillable="true" ma:displayName="Cloud URL" ma:internalName="Cloud_x0020_URL">
      <xsd:simpleType>
        <xsd:restriction base="dms:Text">
          <xsd:maxLength value="255"/>
        </xsd:restriction>
      </xsd:simpleType>
    </xsd:element>
    <xsd:element name="Requestor" ma:index="10" nillable="true" ma:displayName="Requestor" ma:hidden="true" ma:list="UserInfo" ma:SharePointGroup="0" ma:internalName="Reques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ob_x0020_Status1" ma:index="11" nillable="true" ma:displayName="Job Status" ma:default="None" ma:format="Dropdown" ma:hidden="true" ma:internalName="Job_x0020_Status1" ma:readOnly="false">
      <xsd:simpleType>
        <xsd:restriction base="dms:Choice">
          <xsd:enumeration value="None"/>
          <xsd:enumeration value="Succeeded to Publish"/>
          <xsd:enumeration value="Succeeded to Retract"/>
          <xsd:enumeration value="Failed to Publish"/>
          <xsd:enumeration value="Failed to Retract"/>
        </xsd:restriction>
      </xsd:simpleType>
    </xsd:element>
  </xsd:schema>
  <xsd:schema xmlns:xsd="http://www.w3.org/2001/XMLSchema" xmlns:xs="http://www.w3.org/2001/XMLSchema" xmlns:dms="http://schemas.microsoft.com/office/2006/documentManagement/types" xmlns:pc="http://schemas.microsoft.com/office/infopath/2007/PartnerControls" targetNamespace="09cdcdd0-e559-44d8-8a6c-952708ee199b" elementFormDefault="qualified">
    <xsd:import namespace="http://schemas.microsoft.com/office/2006/documentManagement/types"/>
    <xsd:import namespace="http://schemas.microsoft.com/office/infopath/2007/PartnerControls"/>
    <xsd:element name="MediaServiceLocation" ma:index="12" nillable="true" ma:displayName="Location" ma:internalName="MediaServiceLocatio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4390dcb-9ef6-4861-8ed4-d93efaede2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eee167-adf1-4db3-86af-89c1105dbf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11ecab8-2f67-4386-a6ec-81260e473004}" ma:internalName="TaxCatchAll" ma:showField="CatchAllData" ma:web="b4eee167-adf1-4db3-86af-89c1105dbf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4390dcb-9ef6-4861-8ed4-d93efaede2be" ContentTypeId="0x0101006DEB8297AF301742B1CAE877A57B92DF" PreviousValue="false"/>
</file>

<file path=customXml/itemProps1.xml><?xml version="1.0" encoding="utf-8"?>
<ds:datastoreItem xmlns:ds="http://schemas.openxmlformats.org/officeDocument/2006/customXml" ds:itemID="{04F0E381-C518-4B19-B984-6A4E68C3C434}">
  <ds:schemaRefs>
    <ds:schemaRef ds:uri="http://schemas.microsoft.com/office/2006/metadata/properties"/>
    <ds:schemaRef ds:uri="http://schemas.microsoft.com/office/infopath/2007/PartnerControls"/>
    <ds:schemaRef ds:uri="3b89c280-977a-45b4-ba33-413e50a41785"/>
    <ds:schemaRef ds:uri="012cf4cd-75f8-4d13-9727-2cae6849e441"/>
  </ds:schemaRefs>
</ds:datastoreItem>
</file>

<file path=customXml/itemProps2.xml><?xml version="1.0" encoding="utf-8"?>
<ds:datastoreItem xmlns:ds="http://schemas.openxmlformats.org/officeDocument/2006/customXml" ds:itemID="{033DA8A8-A505-4CBC-8E20-2949FDCE2D38}">
  <ds:schemaRefs>
    <ds:schemaRef ds:uri="http://schemas.microsoft.com/sharepoint/v3/contenttype/forms"/>
  </ds:schemaRefs>
</ds:datastoreItem>
</file>

<file path=customXml/itemProps3.xml><?xml version="1.0" encoding="utf-8"?>
<ds:datastoreItem xmlns:ds="http://schemas.openxmlformats.org/officeDocument/2006/customXml" ds:itemID="{0A4AB358-C52B-4BEE-A1E9-37352153C448}"/>
</file>

<file path=customXml/itemProps4.xml><?xml version="1.0" encoding="utf-8"?>
<ds:datastoreItem xmlns:ds="http://schemas.openxmlformats.org/officeDocument/2006/customXml" ds:itemID="{ECAE3C04-E605-431F-9463-5F7FC6BE7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General</vt:lpstr>
      <vt:lpstr>Income and Expense</vt:lpstr>
      <vt:lpstr>Sources and Uses</vt:lpstr>
      <vt:lpstr>Pro Forma</vt:lpstr>
      <vt:lpstr>Certifications</vt:lpstr>
      <vt:lpstr>Certifications!Print_Area</vt:lpstr>
      <vt:lpstr>General!Print_Area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Hammond</dc:creator>
  <cp:keywords/>
  <dc:description/>
  <cp:lastModifiedBy>Baumann-Mitchell, Annie</cp:lastModifiedBy>
  <cp:revision/>
  <dcterms:created xsi:type="dcterms:W3CDTF">2001-06-12T13:34:22Z</dcterms:created>
  <dcterms:modified xsi:type="dcterms:W3CDTF">2025-04-28T13:11:36Z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0x0101006DEB8297AF301742B1CAE877A57B92DF006C24AF11E8F905408F89F0E1880A0E7C</vt:lpwstr>
  </property>
  <property fmtid="{D5CDD505-2E9C-101B-9397-08002B2CF9AE}" pid="3" name="MediaServiceImageTags">
    <vt:lpwstr/>
  </property>
</Properties>
</file>